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thinkwhycom228.sharepoint.com/sites/Marketing/Shared Documents/General/Content/2023 Content/"/>
    </mc:Choice>
  </mc:AlternateContent>
  <xr:revisionPtr revIDLastSave="307" documentId="8_{098DC539-AD09-4D41-AB79-45FC6FFECBA1}" xr6:coauthVersionLast="47" xr6:coauthVersionMax="47" xr10:uidLastSave="{9BA68C72-E21E-425D-9E34-B23E3785F4A0}"/>
  <bookViews>
    <workbookView xWindow="-108" yWindow="-108" windowWidth="23256" windowHeight="12576" activeTab="2" xr2:uid="{B8DCCC89-80A0-4C94-932A-027C13ED1718}"/>
  </bookViews>
  <sheets>
    <sheet name="Instructions" sheetId="5" r:id="rId1"/>
    <sheet name="Jobs to Benchmark" sheetId="3" r:id="rId2"/>
    <sheet name="Employee Comp Analysis" sheetId="2" r:id="rId3"/>
    <sheet name="Summary Results" sheetId="6" r:id="rId4"/>
    <sheet name="Details" sheetId="4" state="hidden" r:id="rId5"/>
  </sheets>
  <definedNames>
    <definedName name="education">Details!$C$3:$C$14</definedName>
  </definedNames>
  <calcPr calcId="191029"/>
  <pivotCaches>
    <pivotCache cacheId="32"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3" l="1"/>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8" i="3"/>
  <c r="G9" i="3"/>
  <c r="G10" i="3"/>
  <c r="G11" i="3"/>
  <c r="G12" i="3"/>
  <c r="G7" i="3"/>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6" i="2"/>
  <c r="K7" i="3"/>
  <c r="L6" i="3"/>
  <c r="K12" i="3" l="1"/>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K8" i="3"/>
  <c r="K9" i="3"/>
  <c r="K10" i="3"/>
  <c r="K11" i="3"/>
  <c r="K13" i="3"/>
  <c r="L13" i="3" s="1"/>
  <c r="K14" i="3"/>
  <c r="L14" i="3" s="1"/>
  <c r="K15" i="3"/>
  <c r="L15" i="3" s="1"/>
  <c r="K16" i="3"/>
  <c r="L16" i="3" s="1"/>
  <c r="K17" i="3"/>
  <c r="L17" i="3" s="1"/>
  <c r="K18" i="3"/>
  <c r="L18" i="3" s="1"/>
  <c r="K19" i="3"/>
  <c r="L19" i="3" s="1"/>
  <c r="K20" i="3"/>
  <c r="L20" i="3" s="1"/>
  <c r="K21" i="3"/>
  <c r="L21" i="3" s="1"/>
  <c r="K22" i="3"/>
  <c r="L22" i="3" s="1"/>
  <c r="K23" i="3"/>
  <c r="L23" i="3" s="1"/>
  <c r="K24" i="3"/>
  <c r="L24" i="3" s="1"/>
  <c r="K25" i="3"/>
  <c r="L25" i="3" s="1"/>
  <c r="K26" i="3"/>
  <c r="L26" i="3" s="1"/>
  <c r="K27" i="3"/>
  <c r="L27" i="3" s="1"/>
  <c r="K28" i="3"/>
  <c r="L28" i="3" s="1"/>
  <c r="K29" i="3"/>
  <c r="L29" i="3" s="1"/>
  <c r="K30" i="3"/>
  <c r="L30" i="3" s="1"/>
  <c r="K31" i="3"/>
  <c r="L31" i="3" s="1"/>
  <c r="K32" i="3"/>
  <c r="L32" i="3" s="1"/>
  <c r="K33" i="3"/>
  <c r="L33" i="3" s="1"/>
  <c r="K34" i="3"/>
  <c r="L34" i="3" s="1"/>
  <c r="K35" i="3"/>
  <c r="L35" i="3" s="1"/>
  <c r="K36" i="3"/>
  <c r="L36" i="3" s="1"/>
  <c r="K37" i="3"/>
  <c r="L37" i="3" s="1"/>
  <c r="K38" i="3"/>
  <c r="L38" i="3" s="1"/>
  <c r="K39" i="3"/>
  <c r="L39" i="3" s="1"/>
  <c r="K40" i="3"/>
  <c r="L40" i="3" s="1"/>
  <c r="K41" i="3"/>
  <c r="L41" i="3" s="1"/>
  <c r="K42" i="3"/>
  <c r="L42" i="3" s="1"/>
  <c r="K43" i="3"/>
  <c r="L43" i="3" s="1"/>
  <c r="K44" i="3"/>
  <c r="L44" i="3" s="1"/>
  <c r="K45" i="3"/>
  <c r="L45" i="3" s="1"/>
  <c r="K46" i="3"/>
  <c r="L46" i="3" s="1"/>
  <c r="K47" i="3"/>
  <c r="L47" i="3" s="1"/>
  <c r="K48" i="3"/>
  <c r="L48" i="3" s="1"/>
  <c r="K49" i="3"/>
  <c r="L49" i="3" s="1"/>
  <c r="K50" i="3"/>
  <c r="L50" i="3" s="1"/>
  <c r="K51" i="3"/>
  <c r="L51" i="3" s="1"/>
  <c r="K52" i="3"/>
  <c r="L52" i="3" s="1"/>
  <c r="K53" i="3"/>
  <c r="L53" i="3" s="1"/>
  <c r="K54" i="3"/>
  <c r="L54" i="3" s="1"/>
  <c r="K55" i="3"/>
  <c r="L55" i="3" s="1"/>
  <c r="K56" i="3"/>
  <c r="L56" i="3" s="1"/>
  <c r="K57" i="3"/>
  <c r="L57" i="3" s="1"/>
  <c r="K58" i="3"/>
  <c r="L58" i="3" s="1"/>
  <c r="K59" i="3"/>
  <c r="L59" i="3" s="1"/>
  <c r="K60" i="3"/>
  <c r="L60" i="3" s="1"/>
  <c r="K61" i="3"/>
  <c r="L61" i="3" s="1"/>
  <c r="K62" i="3"/>
  <c r="L62" i="3" s="1"/>
  <c r="K63" i="3"/>
  <c r="L63" i="3" s="1"/>
  <c r="K64" i="3"/>
  <c r="L64" i="3" s="1"/>
  <c r="K65" i="3"/>
  <c r="L65" i="3" s="1"/>
  <c r="K66" i="3"/>
  <c r="L66" i="3" s="1"/>
  <c r="K67" i="3"/>
  <c r="L67" i="3" s="1"/>
  <c r="K68" i="3"/>
  <c r="L68" i="3" s="1"/>
  <c r="K69" i="3"/>
  <c r="L69" i="3" s="1"/>
  <c r="K70" i="3"/>
  <c r="L70" i="3" s="1"/>
  <c r="K71" i="3"/>
  <c r="L71" i="3" s="1"/>
  <c r="K72" i="3"/>
  <c r="L72" i="3" s="1"/>
  <c r="K73" i="3"/>
  <c r="L73" i="3" s="1"/>
  <c r="K74" i="3"/>
  <c r="L74" i="3" s="1"/>
  <c r="K75" i="3"/>
  <c r="L75" i="3" s="1"/>
  <c r="K76" i="3"/>
  <c r="L76" i="3" s="1"/>
  <c r="K77" i="3"/>
  <c r="L77" i="3" s="1"/>
  <c r="K78" i="3"/>
  <c r="L78" i="3" s="1"/>
  <c r="K79" i="3"/>
  <c r="L79" i="3" s="1"/>
  <c r="K80" i="3"/>
  <c r="L80" i="3" s="1"/>
  <c r="K81" i="3"/>
  <c r="L81" i="3" s="1"/>
  <c r="K82" i="3"/>
  <c r="L82" i="3" s="1"/>
  <c r="K83" i="3"/>
  <c r="L83" i="3" s="1"/>
  <c r="K84" i="3"/>
  <c r="L84" i="3" s="1"/>
  <c r="K85" i="3"/>
  <c r="L85" i="3" s="1"/>
  <c r="K86" i="3"/>
  <c r="L86" i="3" s="1"/>
  <c r="K87" i="3"/>
  <c r="L87" i="3" s="1"/>
  <c r="K88" i="3"/>
  <c r="L88" i="3" s="1"/>
  <c r="K89" i="3"/>
  <c r="L89" i="3" s="1"/>
  <c r="K90" i="3"/>
  <c r="L90" i="3" s="1"/>
  <c r="K91" i="3"/>
  <c r="L91" i="3" s="1"/>
  <c r="K92" i="3"/>
  <c r="L92" i="3" s="1"/>
  <c r="K93" i="3"/>
  <c r="L93" i="3" s="1"/>
  <c r="K94" i="3"/>
  <c r="L94" i="3" s="1"/>
  <c r="K95" i="3"/>
  <c r="L95" i="3" s="1"/>
  <c r="K96" i="3"/>
  <c r="L96" i="3" s="1"/>
  <c r="K97" i="3"/>
  <c r="L97" i="3" s="1"/>
  <c r="K98" i="3"/>
  <c r="L98" i="3" s="1"/>
  <c r="K99" i="3"/>
  <c r="L99" i="3" s="1"/>
  <c r="K100" i="3"/>
  <c r="L100" i="3" s="1"/>
  <c r="K101" i="3"/>
  <c r="L101" i="3" s="1"/>
  <c r="K102" i="3"/>
  <c r="L102" i="3" s="1"/>
  <c r="K103" i="3"/>
  <c r="L103" i="3" s="1"/>
  <c r="K104" i="3"/>
  <c r="L104" i="3" s="1"/>
  <c r="K105" i="3"/>
  <c r="L105" i="3" s="1"/>
  <c r="K106" i="3"/>
  <c r="L106" i="3" s="1"/>
  <c r="K107" i="3"/>
  <c r="L107" i="3" s="1"/>
  <c r="K108" i="3"/>
  <c r="L108" i="3" s="1"/>
  <c r="K109" i="3"/>
  <c r="L109" i="3" s="1"/>
  <c r="K110" i="3"/>
  <c r="L110" i="3" s="1"/>
  <c r="K111" i="3"/>
  <c r="L111" i="3" s="1"/>
  <c r="K112" i="3"/>
  <c r="L112" i="3" s="1"/>
  <c r="K113" i="3"/>
  <c r="L113" i="3" s="1"/>
  <c r="K114" i="3"/>
  <c r="L114" i="3" s="1"/>
  <c r="K115" i="3"/>
  <c r="L115" i="3" s="1"/>
  <c r="K116" i="3"/>
  <c r="L116" i="3" s="1"/>
  <c r="K117" i="3"/>
  <c r="L117" i="3" s="1"/>
  <c r="K118" i="3"/>
  <c r="L118" i="3" s="1"/>
  <c r="K119" i="3"/>
  <c r="L119" i="3" s="1"/>
  <c r="K120" i="3"/>
  <c r="L120" i="3" s="1"/>
  <c r="K121" i="3"/>
  <c r="L121" i="3" s="1"/>
  <c r="K122" i="3"/>
  <c r="L122" i="3" s="1"/>
  <c r="K123" i="3"/>
  <c r="L123" i="3" s="1"/>
  <c r="K124" i="3"/>
  <c r="L124" i="3" s="1"/>
  <c r="K125" i="3"/>
  <c r="L125" i="3" s="1"/>
  <c r="K126" i="3"/>
  <c r="L126" i="3" s="1"/>
  <c r="K127" i="3"/>
  <c r="L127" i="3" s="1"/>
  <c r="K128" i="3"/>
  <c r="L128" i="3" s="1"/>
  <c r="K129" i="3"/>
  <c r="L129" i="3" s="1"/>
  <c r="K130" i="3"/>
  <c r="L130" i="3" s="1"/>
  <c r="K131" i="3"/>
  <c r="L131" i="3" s="1"/>
  <c r="K132" i="3"/>
  <c r="L132" i="3" s="1"/>
  <c r="K133" i="3"/>
  <c r="L133" i="3" s="1"/>
  <c r="K134" i="3"/>
  <c r="L134" i="3" s="1"/>
  <c r="K135" i="3"/>
  <c r="L135" i="3" s="1"/>
  <c r="K136" i="3"/>
  <c r="L136" i="3" s="1"/>
  <c r="K137" i="3"/>
  <c r="L137" i="3" s="1"/>
  <c r="K138" i="3"/>
  <c r="L138" i="3" s="1"/>
  <c r="K139" i="3"/>
  <c r="L139" i="3" s="1"/>
  <c r="K140" i="3"/>
  <c r="L140" i="3" s="1"/>
  <c r="K141" i="3"/>
  <c r="L141" i="3" s="1"/>
  <c r="K142" i="3"/>
  <c r="L142" i="3" s="1"/>
  <c r="K143" i="3"/>
  <c r="L143" i="3" s="1"/>
  <c r="K144" i="3"/>
  <c r="L144" i="3" s="1"/>
  <c r="K145" i="3"/>
  <c r="L145" i="3" s="1"/>
  <c r="K146" i="3"/>
  <c r="L146" i="3" s="1"/>
  <c r="K147" i="3"/>
  <c r="L147" i="3" s="1"/>
  <c r="K148" i="3"/>
  <c r="L148" i="3" s="1"/>
  <c r="K149" i="3"/>
  <c r="L149" i="3" s="1"/>
  <c r="K150" i="3"/>
  <c r="L150" i="3" s="1"/>
  <c r="K151" i="3"/>
  <c r="L151" i="3" s="1"/>
  <c r="K152" i="3"/>
  <c r="L152" i="3" s="1"/>
  <c r="K153" i="3"/>
  <c r="L153" i="3" s="1"/>
  <c r="K154" i="3"/>
  <c r="L154" i="3" s="1"/>
  <c r="K155" i="3"/>
  <c r="L155" i="3" s="1"/>
  <c r="K156" i="3"/>
  <c r="L156" i="3" s="1"/>
  <c r="K157" i="3"/>
  <c r="L157" i="3" s="1"/>
  <c r="K158" i="3"/>
  <c r="L158" i="3" s="1"/>
  <c r="K159" i="3"/>
  <c r="L159" i="3" s="1"/>
  <c r="K160" i="3"/>
  <c r="L160" i="3" s="1"/>
  <c r="K161" i="3"/>
  <c r="L161" i="3" s="1"/>
  <c r="K162" i="3"/>
  <c r="L162" i="3" s="1"/>
  <c r="K163" i="3"/>
  <c r="L163" i="3" s="1"/>
  <c r="K164" i="3"/>
  <c r="L164" i="3" s="1"/>
  <c r="K165" i="3"/>
  <c r="L165" i="3" s="1"/>
  <c r="K166" i="3"/>
  <c r="L166" i="3" s="1"/>
  <c r="K167" i="3"/>
  <c r="L167" i="3" s="1"/>
  <c r="K168" i="3"/>
  <c r="L168" i="3" s="1"/>
  <c r="K169" i="3"/>
  <c r="L169" i="3" s="1"/>
  <c r="K170" i="3"/>
  <c r="L170" i="3" s="1"/>
  <c r="K171" i="3"/>
  <c r="L171" i="3" s="1"/>
  <c r="K172" i="3"/>
  <c r="L172" i="3" s="1"/>
  <c r="K173" i="3"/>
  <c r="L173" i="3" s="1"/>
  <c r="K174" i="3"/>
  <c r="L174" i="3" s="1"/>
  <c r="K175" i="3"/>
  <c r="L175" i="3" s="1"/>
  <c r="K176" i="3"/>
  <c r="L176" i="3" s="1"/>
  <c r="K177" i="3"/>
  <c r="L177" i="3" s="1"/>
  <c r="K178" i="3"/>
  <c r="L178" i="3" s="1"/>
  <c r="K179" i="3"/>
  <c r="L179" i="3" s="1"/>
  <c r="K180" i="3"/>
  <c r="L180" i="3" s="1"/>
  <c r="K181" i="3"/>
  <c r="L181" i="3" s="1"/>
  <c r="K182" i="3"/>
  <c r="L182" i="3" s="1"/>
  <c r="K183" i="3"/>
  <c r="L183" i="3" s="1"/>
  <c r="K184" i="3"/>
  <c r="L184" i="3" s="1"/>
  <c r="K185" i="3"/>
  <c r="L185" i="3" s="1"/>
  <c r="K186" i="3"/>
  <c r="L186" i="3" s="1"/>
  <c r="K187" i="3"/>
  <c r="L187" i="3" s="1"/>
  <c r="K188" i="3"/>
  <c r="L188" i="3" s="1"/>
  <c r="K189" i="3"/>
  <c r="L189" i="3" s="1"/>
  <c r="K190" i="3"/>
  <c r="L190" i="3" s="1"/>
  <c r="K191" i="3"/>
  <c r="L191" i="3" s="1"/>
  <c r="K192" i="3"/>
  <c r="L192" i="3" s="1"/>
  <c r="K193" i="3"/>
  <c r="L193" i="3" s="1"/>
  <c r="K194" i="3"/>
  <c r="L194" i="3" s="1"/>
  <c r="K195" i="3"/>
  <c r="L195" i="3" s="1"/>
  <c r="K196" i="3"/>
  <c r="L196" i="3" s="1"/>
  <c r="K197" i="3"/>
  <c r="L197" i="3" s="1"/>
  <c r="K198" i="3"/>
  <c r="L198" i="3" s="1"/>
  <c r="K199" i="3"/>
  <c r="L199" i="3" s="1"/>
  <c r="K200" i="3"/>
  <c r="L200" i="3" s="1"/>
  <c r="K201" i="3"/>
  <c r="L201" i="3" s="1"/>
  <c r="K202" i="3"/>
  <c r="L202" i="3" s="1"/>
  <c r="K203" i="3"/>
  <c r="L203" i="3" s="1"/>
  <c r="K204" i="3"/>
  <c r="L204" i="3" s="1"/>
  <c r="K205" i="3"/>
  <c r="L205" i="3" s="1"/>
  <c r="K206" i="3"/>
  <c r="L206" i="3" s="1"/>
  <c r="K207" i="3"/>
  <c r="L207" i="3" s="1"/>
  <c r="K208" i="3"/>
  <c r="L208" i="3" s="1"/>
  <c r="K209" i="3"/>
  <c r="L209" i="3" s="1"/>
  <c r="K210" i="3"/>
  <c r="L210" i="3" s="1"/>
  <c r="K211" i="3"/>
  <c r="L211" i="3" s="1"/>
  <c r="K212" i="3"/>
  <c r="L212" i="3" s="1"/>
  <c r="K213" i="3"/>
  <c r="L213" i="3" s="1"/>
  <c r="K214" i="3"/>
  <c r="L214" i="3" s="1"/>
  <c r="K215" i="3"/>
  <c r="L215" i="3" s="1"/>
  <c r="K216" i="3"/>
  <c r="L216" i="3" s="1"/>
  <c r="K217" i="3"/>
  <c r="L217" i="3" s="1"/>
  <c r="K218" i="3"/>
  <c r="L218" i="3" s="1"/>
  <c r="K219" i="3"/>
  <c r="L219" i="3" s="1"/>
  <c r="K220" i="3"/>
  <c r="L220" i="3" s="1"/>
  <c r="K221" i="3"/>
  <c r="L221" i="3" s="1"/>
  <c r="K222" i="3"/>
  <c r="L222" i="3" s="1"/>
  <c r="K223" i="3"/>
  <c r="L223" i="3" s="1"/>
  <c r="K224" i="3"/>
  <c r="L224" i="3" s="1"/>
  <c r="K225" i="3"/>
  <c r="L225" i="3" s="1"/>
  <c r="K226" i="3"/>
  <c r="L226" i="3" s="1"/>
  <c r="K227" i="3"/>
  <c r="L227" i="3" s="1"/>
  <c r="K228" i="3"/>
  <c r="L228" i="3" s="1"/>
  <c r="K229" i="3"/>
  <c r="L229" i="3" s="1"/>
  <c r="K230" i="3"/>
  <c r="L230" i="3" s="1"/>
  <c r="K231" i="3"/>
  <c r="L231" i="3" s="1"/>
  <c r="K232" i="3"/>
  <c r="L232" i="3" s="1"/>
  <c r="K233" i="3"/>
  <c r="L233" i="3" s="1"/>
  <c r="K234" i="3"/>
  <c r="L234" i="3" s="1"/>
  <c r="K235" i="3"/>
  <c r="L235" i="3" s="1"/>
  <c r="K236" i="3"/>
  <c r="L236" i="3" s="1"/>
  <c r="K237" i="3"/>
  <c r="L237" i="3" s="1"/>
  <c r="K238" i="3"/>
  <c r="L238" i="3" s="1"/>
  <c r="K239" i="3"/>
  <c r="L239" i="3" s="1"/>
  <c r="K240" i="3"/>
  <c r="L240" i="3" s="1"/>
  <c r="K241" i="3"/>
  <c r="L241" i="3" s="1"/>
  <c r="K242" i="3"/>
  <c r="L242" i="3" s="1"/>
  <c r="K243" i="3"/>
  <c r="L243" i="3" s="1"/>
  <c r="K244" i="3"/>
  <c r="L244" i="3" s="1"/>
  <c r="K245" i="3"/>
  <c r="L245" i="3" s="1"/>
  <c r="K246" i="3"/>
  <c r="L246" i="3" s="1"/>
  <c r="K247" i="3"/>
  <c r="L247" i="3" s="1"/>
  <c r="K248" i="3"/>
  <c r="L248" i="3" s="1"/>
  <c r="K249" i="3"/>
  <c r="L249" i="3" s="1"/>
  <c r="K250" i="3"/>
  <c r="L250" i="3" s="1"/>
  <c r="K251" i="3"/>
  <c r="L251" i="3" s="1"/>
  <c r="K252" i="3"/>
  <c r="L252" i="3" s="1"/>
  <c r="K253" i="3"/>
  <c r="L253" i="3" s="1"/>
  <c r="K254" i="3"/>
  <c r="L254" i="3" s="1"/>
  <c r="K255" i="3"/>
  <c r="L255" i="3" s="1"/>
  <c r="K256" i="3"/>
  <c r="L256" i="3" s="1"/>
  <c r="K257" i="3"/>
  <c r="L257" i="3" s="1"/>
  <c r="K258" i="3"/>
  <c r="L258" i="3" s="1"/>
  <c r="K259" i="3"/>
  <c r="L259" i="3" s="1"/>
  <c r="K260" i="3"/>
  <c r="L260" i="3" s="1"/>
  <c r="K261" i="3"/>
  <c r="L261" i="3" s="1"/>
  <c r="K262" i="3"/>
  <c r="L262" i="3" s="1"/>
  <c r="K263" i="3"/>
  <c r="L263" i="3" s="1"/>
  <c r="K264" i="3"/>
  <c r="L264" i="3" s="1"/>
  <c r="K265" i="3"/>
  <c r="L265" i="3" s="1"/>
  <c r="K266" i="3"/>
  <c r="L266" i="3" s="1"/>
  <c r="K267" i="3"/>
  <c r="L267" i="3" s="1"/>
  <c r="K268" i="3"/>
  <c r="L268" i="3" s="1"/>
  <c r="K269" i="3"/>
  <c r="L269" i="3" s="1"/>
  <c r="K270" i="3"/>
  <c r="L270" i="3" s="1"/>
  <c r="K271" i="3"/>
  <c r="L271" i="3" s="1"/>
  <c r="K272" i="3"/>
  <c r="L272" i="3" s="1"/>
  <c r="K273" i="3"/>
  <c r="L273" i="3" s="1"/>
  <c r="K274" i="3"/>
  <c r="L274" i="3" s="1"/>
  <c r="K275" i="3"/>
  <c r="L275" i="3" s="1"/>
  <c r="K276" i="3"/>
  <c r="L276" i="3" s="1"/>
  <c r="K277" i="3"/>
  <c r="L277" i="3" s="1"/>
  <c r="K278" i="3"/>
  <c r="L278" i="3" s="1"/>
  <c r="K279" i="3"/>
  <c r="L279" i="3" s="1"/>
  <c r="K280" i="3"/>
  <c r="L280" i="3" s="1"/>
  <c r="K281" i="3"/>
  <c r="L281" i="3" s="1"/>
  <c r="K282" i="3"/>
  <c r="L282" i="3" s="1"/>
  <c r="K283" i="3"/>
  <c r="L283" i="3" s="1"/>
  <c r="K284" i="3"/>
  <c r="L284" i="3" s="1"/>
  <c r="K285" i="3"/>
  <c r="L285" i="3" s="1"/>
  <c r="K286" i="3"/>
  <c r="L286" i="3" s="1"/>
  <c r="K287" i="3"/>
  <c r="L287" i="3" s="1"/>
  <c r="K288" i="3"/>
  <c r="L288" i="3" s="1"/>
  <c r="K289" i="3"/>
  <c r="L289" i="3" s="1"/>
  <c r="K290" i="3"/>
  <c r="L290" i="3" s="1"/>
  <c r="K291" i="3"/>
  <c r="L291" i="3" s="1"/>
  <c r="K292" i="3"/>
  <c r="L292" i="3" s="1"/>
  <c r="K293" i="3"/>
  <c r="L293" i="3" s="1"/>
  <c r="K294" i="3"/>
  <c r="L294" i="3" s="1"/>
  <c r="K295" i="3"/>
  <c r="L295" i="3" s="1"/>
  <c r="K296" i="3"/>
  <c r="L296" i="3" s="1"/>
  <c r="K297" i="3"/>
  <c r="L297" i="3" s="1"/>
  <c r="K298" i="3"/>
  <c r="L298" i="3" s="1"/>
  <c r="K299" i="3"/>
  <c r="L299" i="3" s="1"/>
  <c r="K300" i="3"/>
  <c r="L300" i="3" s="1"/>
  <c r="K301" i="3"/>
  <c r="L301" i="3" s="1"/>
  <c r="K302" i="3"/>
  <c r="L302" i="3" s="1"/>
  <c r="K303" i="3"/>
  <c r="L303" i="3" s="1"/>
  <c r="K304" i="3"/>
  <c r="L304" i="3" s="1"/>
  <c r="K305" i="3"/>
  <c r="L305" i="3" s="1"/>
  <c r="K306" i="3"/>
  <c r="L306" i="3" s="1"/>
  <c r="K307" i="3"/>
  <c r="L307" i="3" s="1"/>
  <c r="K308" i="3"/>
  <c r="L308" i="3" s="1"/>
  <c r="K309" i="3"/>
  <c r="L309" i="3" s="1"/>
  <c r="K310" i="3"/>
  <c r="L310" i="3" s="1"/>
  <c r="K311" i="3"/>
  <c r="L311" i="3" s="1"/>
  <c r="K312" i="3"/>
  <c r="L312" i="3" s="1"/>
  <c r="K313" i="3"/>
  <c r="L313" i="3" s="1"/>
  <c r="K314" i="3"/>
  <c r="L314" i="3" s="1"/>
  <c r="K315" i="3"/>
  <c r="L315" i="3" s="1"/>
  <c r="K316" i="3"/>
  <c r="L316" i="3" s="1"/>
  <c r="K317" i="3"/>
  <c r="L317" i="3" s="1"/>
  <c r="K318" i="3"/>
  <c r="L318" i="3" s="1"/>
  <c r="K319" i="3"/>
  <c r="L319" i="3" s="1"/>
  <c r="K320" i="3"/>
  <c r="L320" i="3" s="1"/>
  <c r="K321" i="3"/>
  <c r="L321" i="3" s="1"/>
  <c r="K322" i="3"/>
  <c r="L322" i="3" s="1"/>
  <c r="K323" i="3"/>
  <c r="L323" i="3" s="1"/>
  <c r="K324" i="3"/>
  <c r="L324" i="3" s="1"/>
  <c r="K325" i="3"/>
  <c r="L325" i="3" s="1"/>
  <c r="K326" i="3"/>
  <c r="L326" i="3" s="1"/>
  <c r="K327" i="3"/>
  <c r="L327" i="3" s="1"/>
  <c r="K328" i="3"/>
  <c r="L328" i="3" s="1"/>
  <c r="K329" i="3"/>
  <c r="L329" i="3" s="1"/>
  <c r="K330" i="3"/>
  <c r="L330" i="3" s="1"/>
  <c r="K331" i="3"/>
  <c r="L331" i="3" s="1"/>
  <c r="K332" i="3"/>
  <c r="L332" i="3" s="1"/>
  <c r="K333" i="3"/>
  <c r="L333" i="3" s="1"/>
  <c r="K334" i="3"/>
  <c r="L334" i="3" s="1"/>
  <c r="K335" i="3"/>
  <c r="L335" i="3" s="1"/>
  <c r="K336" i="3"/>
  <c r="L336" i="3" s="1"/>
  <c r="K337" i="3"/>
  <c r="L337" i="3" s="1"/>
  <c r="K338" i="3"/>
  <c r="L338" i="3" s="1"/>
  <c r="K339" i="3"/>
  <c r="L339" i="3" s="1"/>
  <c r="K340" i="3"/>
  <c r="L340" i="3" s="1"/>
  <c r="K341" i="3"/>
  <c r="L341" i="3" s="1"/>
  <c r="K342" i="3"/>
  <c r="L342" i="3" s="1"/>
  <c r="K343" i="3"/>
  <c r="L343" i="3" s="1"/>
  <c r="K344" i="3"/>
  <c r="L344" i="3" s="1"/>
  <c r="K345" i="3"/>
  <c r="L345" i="3" s="1"/>
  <c r="K346" i="3"/>
  <c r="L346" i="3" s="1"/>
  <c r="K347" i="3"/>
  <c r="L347" i="3" s="1"/>
  <c r="K348" i="3"/>
  <c r="L348" i="3" s="1"/>
  <c r="K349" i="3"/>
  <c r="L349" i="3" s="1"/>
  <c r="K350" i="3"/>
  <c r="L350" i="3" s="1"/>
  <c r="K351" i="3"/>
  <c r="L351" i="3" s="1"/>
  <c r="K352" i="3"/>
  <c r="L352" i="3" s="1"/>
  <c r="K353" i="3"/>
  <c r="L353" i="3" s="1"/>
  <c r="K354" i="3"/>
  <c r="L354" i="3" s="1"/>
  <c r="K355" i="3"/>
  <c r="L355" i="3" s="1"/>
  <c r="K356" i="3"/>
  <c r="L356" i="3" s="1"/>
  <c r="K357" i="3"/>
  <c r="L357" i="3" s="1"/>
  <c r="K358" i="3"/>
  <c r="L358" i="3" s="1"/>
  <c r="K359" i="3"/>
  <c r="L359" i="3" s="1"/>
  <c r="K360" i="3"/>
  <c r="L360" i="3" s="1"/>
  <c r="K361" i="3"/>
  <c r="L361" i="3" s="1"/>
  <c r="K362" i="3"/>
  <c r="L362" i="3" s="1"/>
  <c r="K363" i="3"/>
  <c r="L363" i="3" s="1"/>
  <c r="K364" i="3"/>
  <c r="L364" i="3" s="1"/>
  <c r="K365" i="3"/>
  <c r="L365" i="3" s="1"/>
  <c r="K366" i="3"/>
  <c r="L366" i="3" s="1"/>
  <c r="K367" i="3"/>
  <c r="L367" i="3" s="1"/>
  <c r="K368" i="3"/>
  <c r="L368" i="3" s="1"/>
  <c r="K369" i="3"/>
  <c r="L369" i="3" s="1"/>
  <c r="K370" i="3"/>
  <c r="L370" i="3" s="1"/>
  <c r="K371" i="3"/>
  <c r="L371" i="3" s="1"/>
  <c r="K372" i="3"/>
  <c r="L372" i="3" s="1"/>
  <c r="K373" i="3"/>
  <c r="L373" i="3" s="1"/>
  <c r="K374" i="3"/>
  <c r="L374" i="3" s="1"/>
  <c r="K375" i="3"/>
  <c r="L375" i="3" s="1"/>
  <c r="K376" i="3"/>
  <c r="L376" i="3" s="1"/>
  <c r="K377" i="3"/>
  <c r="L377" i="3" s="1"/>
  <c r="K378" i="3"/>
  <c r="L378" i="3" s="1"/>
  <c r="K379" i="3"/>
  <c r="L379" i="3" s="1"/>
  <c r="K380" i="3"/>
  <c r="L380" i="3" s="1"/>
  <c r="K381" i="3"/>
  <c r="L381" i="3" s="1"/>
  <c r="K382" i="3"/>
  <c r="L382" i="3" s="1"/>
  <c r="K383" i="3"/>
  <c r="L383" i="3" s="1"/>
  <c r="K384" i="3"/>
  <c r="L384" i="3" s="1"/>
  <c r="K385" i="3"/>
  <c r="L385" i="3" s="1"/>
  <c r="K386" i="3"/>
  <c r="L386" i="3" s="1"/>
  <c r="K387" i="3"/>
  <c r="L387" i="3" s="1"/>
  <c r="K388" i="3"/>
  <c r="L388" i="3" s="1"/>
  <c r="K389" i="3"/>
  <c r="L389" i="3" s="1"/>
  <c r="K390" i="3"/>
  <c r="L390" i="3" s="1"/>
  <c r="K391" i="3"/>
  <c r="L391" i="3" s="1"/>
  <c r="K392" i="3"/>
  <c r="L392" i="3" s="1"/>
  <c r="K393" i="3"/>
  <c r="L393" i="3" s="1"/>
  <c r="K394" i="3"/>
  <c r="L394" i="3" s="1"/>
  <c r="K395" i="3"/>
  <c r="L395" i="3" s="1"/>
  <c r="K396" i="3"/>
  <c r="L396" i="3" s="1"/>
  <c r="K397" i="3"/>
  <c r="L397" i="3" s="1"/>
  <c r="K398" i="3"/>
  <c r="L398" i="3" s="1"/>
  <c r="K399" i="3"/>
  <c r="L399" i="3" s="1"/>
  <c r="K400" i="3"/>
  <c r="L400" i="3" s="1"/>
  <c r="K401" i="3"/>
  <c r="L401" i="3" s="1"/>
  <c r="K402" i="3"/>
  <c r="L402" i="3" s="1"/>
  <c r="K403" i="3"/>
  <c r="L403" i="3" s="1"/>
  <c r="K404" i="3"/>
  <c r="L404" i="3" s="1"/>
  <c r="K405" i="3"/>
  <c r="L405" i="3" s="1"/>
  <c r="K406" i="3"/>
  <c r="L406" i="3" s="1"/>
  <c r="K407" i="3"/>
  <c r="L407" i="3" s="1"/>
  <c r="K408" i="3"/>
  <c r="L408" i="3" s="1"/>
  <c r="K409" i="3"/>
  <c r="L409" i="3" s="1"/>
  <c r="K410" i="3"/>
  <c r="L410" i="3" s="1"/>
  <c r="K411" i="3"/>
  <c r="L411" i="3" s="1"/>
  <c r="K412" i="3"/>
  <c r="L412" i="3" s="1"/>
  <c r="K413" i="3"/>
  <c r="L413" i="3" s="1"/>
  <c r="K414" i="3"/>
  <c r="L414" i="3" s="1"/>
  <c r="K415" i="3"/>
  <c r="L415" i="3" s="1"/>
  <c r="K416" i="3"/>
  <c r="L416" i="3" s="1"/>
  <c r="K417" i="3"/>
  <c r="L417" i="3" s="1"/>
  <c r="K418" i="3"/>
  <c r="L418" i="3" s="1"/>
  <c r="K419" i="3"/>
  <c r="L419" i="3" s="1"/>
  <c r="K420" i="3"/>
  <c r="L420" i="3" s="1"/>
  <c r="K421" i="3"/>
  <c r="L421" i="3" s="1"/>
  <c r="K422" i="3"/>
  <c r="L422" i="3" s="1"/>
  <c r="K423" i="3"/>
  <c r="L423" i="3" s="1"/>
  <c r="K424" i="3"/>
  <c r="L424" i="3" s="1"/>
  <c r="K425" i="3"/>
  <c r="L425" i="3" s="1"/>
  <c r="K426" i="3"/>
  <c r="L426" i="3" s="1"/>
  <c r="K427" i="3"/>
  <c r="L427" i="3" s="1"/>
  <c r="K428" i="3"/>
  <c r="L428" i="3" s="1"/>
  <c r="K429" i="3"/>
  <c r="L429" i="3" s="1"/>
  <c r="K430" i="3"/>
  <c r="L430" i="3" s="1"/>
  <c r="K431" i="3"/>
  <c r="L431" i="3" s="1"/>
  <c r="K432" i="3"/>
  <c r="L432" i="3" s="1"/>
  <c r="K433" i="3"/>
  <c r="L433" i="3" s="1"/>
  <c r="K434" i="3"/>
  <c r="L434" i="3" s="1"/>
  <c r="K435" i="3"/>
  <c r="L435" i="3" s="1"/>
  <c r="K436" i="3"/>
  <c r="L436" i="3" s="1"/>
  <c r="K437" i="3"/>
  <c r="L437" i="3" s="1"/>
  <c r="K438" i="3"/>
  <c r="L438" i="3" s="1"/>
  <c r="K439" i="3"/>
  <c r="L439" i="3" s="1"/>
  <c r="K440" i="3"/>
  <c r="L440" i="3" s="1"/>
  <c r="K441" i="3"/>
  <c r="L441" i="3" s="1"/>
  <c r="K442" i="3"/>
  <c r="L442" i="3" s="1"/>
  <c r="K443" i="3"/>
  <c r="L443" i="3" s="1"/>
  <c r="K444" i="3"/>
  <c r="L444" i="3" s="1"/>
  <c r="K445" i="3"/>
  <c r="L445" i="3" s="1"/>
  <c r="K446" i="3"/>
  <c r="L446" i="3" s="1"/>
  <c r="K447" i="3"/>
  <c r="L447" i="3" s="1"/>
  <c r="K448" i="3"/>
  <c r="L448" i="3" s="1"/>
  <c r="K449" i="3"/>
  <c r="L449" i="3" s="1"/>
  <c r="K450" i="3"/>
  <c r="L450" i="3" s="1"/>
  <c r="K451" i="3"/>
  <c r="L451" i="3" s="1"/>
  <c r="K452" i="3"/>
  <c r="L452" i="3" s="1"/>
  <c r="K453" i="3"/>
  <c r="L453" i="3" s="1"/>
  <c r="K454" i="3"/>
  <c r="L454" i="3" s="1"/>
  <c r="K455" i="3"/>
  <c r="L455" i="3" s="1"/>
  <c r="K456" i="3"/>
  <c r="L456" i="3" s="1"/>
  <c r="K457" i="3"/>
  <c r="L457" i="3" s="1"/>
  <c r="K458" i="3"/>
  <c r="L458" i="3" s="1"/>
  <c r="K459" i="3"/>
  <c r="L459" i="3" s="1"/>
  <c r="K460" i="3"/>
  <c r="L460" i="3" s="1"/>
  <c r="K461" i="3"/>
  <c r="L461" i="3" s="1"/>
  <c r="K462" i="3"/>
  <c r="L462" i="3" s="1"/>
  <c r="K463" i="3"/>
  <c r="L463" i="3" s="1"/>
  <c r="K464" i="3"/>
  <c r="L464" i="3" s="1"/>
  <c r="K465" i="3"/>
  <c r="L465" i="3" s="1"/>
  <c r="K466" i="3"/>
  <c r="L466" i="3" s="1"/>
  <c r="K467" i="3"/>
  <c r="L467" i="3" s="1"/>
  <c r="K468" i="3"/>
  <c r="L468" i="3" s="1"/>
  <c r="K469" i="3"/>
  <c r="L469" i="3" s="1"/>
  <c r="K470" i="3"/>
  <c r="L470" i="3" s="1"/>
  <c r="K471" i="3"/>
  <c r="L471" i="3" s="1"/>
  <c r="K472" i="3"/>
  <c r="L472" i="3" s="1"/>
  <c r="K473" i="3"/>
  <c r="L473" i="3" s="1"/>
  <c r="K474" i="3"/>
  <c r="L474" i="3" s="1"/>
  <c r="K475" i="3"/>
  <c r="L475" i="3" s="1"/>
  <c r="K476" i="3"/>
  <c r="L476" i="3" s="1"/>
  <c r="K477" i="3"/>
  <c r="L477" i="3" s="1"/>
  <c r="K478" i="3"/>
  <c r="L478" i="3" s="1"/>
  <c r="K479" i="3"/>
  <c r="L479" i="3" s="1"/>
  <c r="K480" i="3"/>
  <c r="L480" i="3" s="1"/>
  <c r="K481" i="3"/>
  <c r="L481" i="3" s="1"/>
  <c r="K482" i="3"/>
  <c r="L482" i="3" s="1"/>
  <c r="K483" i="3"/>
  <c r="L483" i="3" s="1"/>
  <c r="K484" i="3"/>
  <c r="L484" i="3" s="1"/>
  <c r="K485" i="3"/>
  <c r="L485" i="3" s="1"/>
  <c r="K486" i="3"/>
  <c r="L486" i="3" s="1"/>
  <c r="K487" i="3"/>
  <c r="L487" i="3" s="1"/>
  <c r="K488" i="3"/>
  <c r="L488" i="3" s="1"/>
  <c r="K489" i="3"/>
  <c r="L489" i="3" s="1"/>
  <c r="K490" i="3"/>
  <c r="L490" i="3" s="1"/>
  <c r="K491" i="3"/>
  <c r="L491" i="3" s="1"/>
  <c r="K492" i="3"/>
  <c r="L492" i="3" s="1"/>
  <c r="K493" i="3"/>
  <c r="L493" i="3" s="1"/>
  <c r="K494" i="3"/>
  <c r="L494" i="3" s="1"/>
  <c r="K495" i="3"/>
  <c r="L495" i="3" s="1"/>
  <c r="K496" i="3"/>
  <c r="L496" i="3" s="1"/>
  <c r="K497" i="3"/>
  <c r="L497" i="3" s="1"/>
  <c r="K498" i="3"/>
  <c r="L498" i="3" s="1"/>
  <c r="K499" i="3"/>
  <c r="L499" i="3" s="1"/>
  <c r="K500" i="3"/>
  <c r="L500" i="3" s="1"/>
  <c r="K501" i="3"/>
  <c r="L501" i="3" s="1"/>
  <c r="K502" i="3"/>
  <c r="L502" i="3" s="1"/>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S9" i="2"/>
  <c r="T9" i="2" s="1"/>
  <c r="S10" i="2"/>
  <c r="T10" i="2" s="1"/>
  <c r="S11" i="2"/>
  <c r="T11" i="2" s="1"/>
  <c r="S12" i="2"/>
  <c r="T12" i="2" s="1"/>
  <c r="S13" i="2"/>
  <c r="T13" i="2" s="1"/>
  <c r="S14" i="2"/>
  <c r="T14" i="2" s="1"/>
  <c r="S15" i="2"/>
  <c r="T15" i="2" s="1"/>
  <c r="S16" i="2"/>
  <c r="T16" i="2" s="1"/>
  <c r="S17" i="2"/>
  <c r="T17" i="2" s="1"/>
  <c r="S18" i="2"/>
  <c r="T18" i="2" s="1"/>
  <c r="S19" i="2"/>
  <c r="T19" i="2" s="1"/>
  <c r="S20" i="2"/>
  <c r="T20" i="2" s="1"/>
  <c r="S21" i="2"/>
  <c r="T21" i="2" s="1"/>
  <c r="S22" i="2"/>
  <c r="T22" i="2" s="1"/>
  <c r="S23" i="2"/>
  <c r="T23" i="2" s="1"/>
  <c r="S24" i="2"/>
  <c r="T24" i="2" s="1"/>
  <c r="S25" i="2"/>
  <c r="T25" i="2" s="1"/>
  <c r="S26" i="2"/>
  <c r="T26" i="2" s="1"/>
  <c r="S27" i="2"/>
  <c r="T27" i="2" s="1"/>
  <c r="S28" i="2"/>
  <c r="T28" i="2" s="1"/>
  <c r="S29" i="2"/>
  <c r="T29" i="2" s="1"/>
  <c r="S30" i="2"/>
  <c r="T30" i="2" s="1"/>
  <c r="S31" i="2"/>
  <c r="T31" i="2" s="1"/>
  <c r="S32" i="2"/>
  <c r="T32" i="2" s="1"/>
  <c r="S33" i="2"/>
  <c r="T33" i="2" s="1"/>
  <c r="S34" i="2"/>
  <c r="T34" i="2" s="1"/>
  <c r="S35" i="2"/>
  <c r="T35" i="2" s="1"/>
  <c r="S36" i="2"/>
  <c r="T36" i="2" s="1"/>
  <c r="S37" i="2"/>
  <c r="T37" i="2" s="1"/>
  <c r="S38" i="2"/>
  <c r="T38" i="2" s="1"/>
  <c r="S39" i="2"/>
  <c r="T39" i="2" s="1"/>
  <c r="S40" i="2"/>
  <c r="T40" i="2" s="1"/>
  <c r="S41" i="2"/>
  <c r="T41" i="2" s="1"/>
  <c r="S42" i="2"/>
  <c r="T42" i="2" s="1"/>
  <c r="S43" i="2"/>
  <c r="T43" i="2" s="1"/>
  <c r="S44" i="2"/>
  <c r="T44" i="2" s="1"/>
  <c r="S45" i="2"/>
  <c r="T45" i="2" s="1"/>
  <c r="S46" i="2"/>
  <c r="T46" i="2" s="1"/>
  <c r="S47" i="2"/>
  <c r="T47" i="2" s="1"/>
  <c r="S48" i="2"/>
  <c r="T48" i="2" s="1"/>
  <c r="S49" i="2"/>
  <c r="T49" i="2" s="1"/>
  <c r="S50" i="2"/>
  <c r="T50" i="2" s="1"/>
  <c r="S51" i="2"/>
  <c r="T51" i="2" s="1"/>
  <c r="S52" i="2"/>
  <c r="T52" i="2" s="1"/>
  <c r="S53" i="2"/>
  <c r="T53" i="2" s="1"/>
  <c r="S54" i="2"/>
  <c r="T54" i="2" s="1"/>
  <c r="S55" i="2"/>
  <c r="T55" i="2" s="1"/>
  <c r="S56" i="2"/>
  <c r="T56" i="2" s="1"/>
  <c r="S57" i="2"/>
  <c r="T57" i="2" s="1"/>
  <c r="S58" i="2"/>
  <c r="T58" i="2" s="1"/>
  <c r="S59" i="2"/>
  <c r="T59" i="2" s="1"/>
  <c r="S60" i="2"/>
  <c r="T60" i="2" s="1"/>
  <c r="S61" i="2"/>
  <c r="T61" i="2" s="1"/>
  <c r="S62" i="2"/>
  <c r="T62" i="2" s="1"/>
  <c r="S63" i="2"/>
  <c r="T63" i="2" s="1"/>
  <c r="S64" i="2"/>
  <c r="T64" i="2" s="1"/>
  <c r="S65" i="2"/>
  <c r="T65" i="2" s="1"/>
  <c r="S66" i="2"/>
  <c r="T66" i="2" s="1"/>
  <c r="S67" i="2"/>
  <c r="T67" i="2" s="1"/>
  <c r="S68" i="2"/>
  <c r="T68" i="2" s="1"/>
  <c r="S69" i="2"/>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S328" i="2"/>
  <c r="S329" i="2"/>
  <c r="S330" i="2"/>
  <c r="S331" i="2"/>
  <c r="S332" i="2"/>
  <c r="S333" i="2"/>
  <c r="S334" i="2"/>
  <c r="S335" i="2"/>
  <c r="S336" i="2"/>
  <c r="S337" i="2"/>
  <c r="S338" i="2"/>
  <c r="S339" i="2"/>
  <c r="S340" i="2"/>
  <c r="S341" i="2"/>
  <c r="S342" i="2"/>
  <c r="S343" i="2"/>
  <c r="S344" i="2"/>
  <c r="S345" i="2"/>
  <c r="S346" i="2"/>
  <c r="S347" i="2"/>
  <c r="S348" i="2"/>
  <c r="S349" i="2"/>
  <c r="S350" i="2"/>
  <c r="S351" i="2"/>
  <c r="S352" i="2"/>
  <c r="S353" i="2"/>
  <c r="S354" i="2"/>
  <c r="S355" i="2"/>
  <c r="S356" i="2"/>
  <c r="S357" i="2"/>
  <c r="S358" i="2"/>
  <c r="S359" i="2"/>
  <c r="S360" i="2"/>
  <c r="S361" i="2"/>
  <c r="S362" i="2"/>
  <c r="S363" i="2"/>
  <c r="S364" i="2"/>
  <c r="S365" i="2"/>
  <c r="S366" i="2"/>
  <c r="S367" i="2"/>
  <c r="S368" i="2"/>
  <c r="S369" i="2"/>
  <c r="S370" i="2"/>
  <c r="S371" i="2"/>
  <c r="S372" i="2"/>
  <c r="S373" i="2"/>
  <c r="S374" i="2"/>
  <c r="S375" i="2"/>
  <c r="S376" i="2"/>
  <c r="S377" i="2"/>
  <c r="S378" i="2"/>
  <c r="S379" i="2"/>
  <c r="S380" i="2"/>
  <c r="S381" i="2"/>
  <c r="S382" i="2"/>
  <c r="S383" i="2"/>
  <c r="S384" i="2"/>
  <c r="S385" i="2"/>
  <c r="S386" i="2"/>
  <c r="S387" i="2"/>
  <c r="S388" i="2"/>
  <c r="S389" i="2"/>
  <c r="S390" i="2"/>
  <c r="S391" i="2"/>
  <c r="S392" i="2"/>
  <c r="S393" i="2"/>
  <c r="S394" i="2"/>
  <c r="S395" i="2"/>
  <c r="S396" i="2"/>
  <c r="S397" i="2"/>
  <c r="S398" i="2"/>
  <c r="S399" i="2"/>
  <c r="S400" i="2"/>
  <c r="S401" i="2"/>
  <c r="S402" i="2"/>
  <c r="S403" i="2"/>
  <c r="S404" i="2"/>
  <c r="S405" i="2"/>
  <c r="S406" i="2"/>
  <c r="S407" i="2"/>
  <c r="S408" i="2"/>
  <c r="S409" i="2"/>
  <c r="S410" i="2"/>
  <c r="S411" i="2"/>
  <c r="S412" i="2"/>
  <c r="S413" i="2"/>
  <c r="S414" i="2"/>
  <c r="S415" i="2"/>
  <c r="S416" i="2"/>
  <c r="S417" i="2"/>
  <c r="S418" i="2"/>
  <c r="S419" i="2"/>
  <c r="S420" i="2"/>
  <c r="S421" i="2"/>
  <c r="S422" i="2"/>
  <c r="S423" i="2"/>
  <c r="S424" i="2"/>
  <c r="S425" i="2"/>
  <c r="S426" i="2"/>
  <c r="S427" i="2"/>
  <c r="S428" i="2"/>
  <c r="S429" i="2"/>
  <c r="S430" i="2"/>
  <c r="S431" i="2"/>
  <c r="S432" i="2"/>
  <c r="S433" i="2"/>
  <c r="S434" i="2"/>
  <c r="S435" i="2"/>
  <c r="S436" i="2"/>
  <c r="S437" i="2"/>
  <c r="S438" i="2"/>
  <c r="S439" i="2"/>
  <c r="S440" i="2"/>
  <c r="S441" i="2"/>
  <c r="S442" i="2"/>
  <c r="S443" i="2"/>
  <c r="S444" i="2"/>
  <c r="S445" i="2"/>
  <c r="S446" i="2"/>
  <c r="S447" i="2"/>
  <c r="S448" i="2"/>
  <c r="S449" i="2"/>
  <c r="S450" i="2"/>
  <c r="S451" i="2"/>
  <c r="S452" i="2"/>
  <c r="S453" i="2"/>
  <c r="S454" i="2"/>
  <c r="S455" i="2"/>
  <c r="S456" i="2"/>
  <c r="S457" i="2"/>
  <c r="S458" i="2"/>
  <c r="S459" i="2"/>
  <c r="S460" i="2"/>
  <c r="S461" i="2"/>
  <c r="S462" i="2"/>
  <c r="S463" i="2"/>
  <c r="S464" i="2"/>
  <c r="S465" i="2"/>
  <c r="S466" i="2"/>
  <c r="S467" i="2"/>
  <c r="S468" i="2"/>
  <c r="S469" i="2"/>
  <c r="S470" i="2"/>
  <c r="S471" i="2"/>
  <c r="S472" i="2"/>
  <c r="S473" i="2"/>
  <c r="S474" i="2"/>
  <c r="S475" i="2"/>
  <c r="S476" i="2"/>
  <c r="S477" i="2"/>
  <c r="S478" i="2"/>
  <c r="S479" i="2"/>
  <c r="S480" i="2"/>
  <c r="S481" i="2"/>
  <c r="S482" i="2"/>
  <c r="S483" i="2"/>
  <c r="S484" i="2"/>
  <c r="S485" i="2"/>
  <c r="S486" i="2"/>
  <c r="S487" i="2"/>
  <c r="S488" i="2"/>
  <c r="S489" i="2"/>
  <c r="S490" i="2"/>
  <c r="S491" i="2"/>
  <c r="S492" i="2"/>
  <c r="S493" i="2"/>
  <c r="S494" i="2"/>
  <c r="S495" i="2"/>
  <c r="S496" i="2"/>
  <c r="S497" i="2"/>
  <c r="S498" i="2"/>
  <c r="S499" i="2"/>
  <c r="S500" i="2"/>
  <c r="S501" i="2"/>
  <c r="S502" i="2"/>
  <c r="S503" i="2"/>
  <c r="S504" i="2"/>
  <c r="S505" i="2"/>
  <c r="S506" i="2"/>
  <c r="S507" i="2"/>
  <c r="S508" i="2"/>
  <c r="S509" i="2"/>
  <c r="S510" i="2"/>
  <c r="S511" i="2"/>
  <c r="S512" i="2"/>
  <c r="S513" i="2"/>
  <c r="S514" i="2"/>
  <c r="S515" i="2"/>
  <c r="S516" i="2"/>
  <c r="S517" i="2"/>
  <c r="S518" i="2"/>
  <c r="S519" i="2"/>
  <c r="S520" i="2"/>
  <c r="S521" i="2"/>
  <c r="S522" i="2"/>
  <c r="S523" i="2"/>
  <c r="S524" i="2"/>
  <c r="S525" i="2"/>
  <c r="S526" i="2"/>
  <c r="S527" i="2"/>
  <c r="S528" i="2"/>
  <c r="S529" i="2"/>
  <c r="S530" i="2"/>
  <c r="S531" i="2"/>
  <c r="S532" i="2"/>
  <c r="S533" i="2"/>
  <c r="S534" i="2"/>
  <c r="S535" i="2"/>
  <c r="S536" i="2"/>
  <c r="S537" i="2"/>
  <c r="S538" i="2"/>
  <c r="S539" i="2"/>
  <c r="S540" i="2"/>
  <c r="S541" i="2"/>
  <c r="S542" i="2"/>
  <c r="S543" i="2"/>
  <c r="S544" i="2"/>
  <c r="S545" i="2"/>
  <c r="S546" i="2"/>
  <c r="S547" i="2"/>
  <c r="S548" i="2"/>
  <c r="S549" i="2"/>
  <c r="S550" i="2"/>
  <c r="S551" i="2"/>
  <c r="S552" i="2"/>
  <c r="S553" i="2"/>
  <c r="S554" i="2"/>
  <c r="S555" i="2"/>
  <c r="S556" i="2"/>
  <c r="S557" i="2"/>
  <c r="S558" i="2"/>
  <c r="S559" i="2"/>
  <c r="S560" i="2"/>
  <c r="S561" i="2"/>
  <c r="S562" i="2"/>
  <c r="S563" i="2"/>
  <c r="S564" i="2"/>
  <c r="S565" i="2"/>
  <c r="S566" i="2"/>
  <c r="S567" i="2"/>
  <c r="S568" i="2"/>
  <c r="S569" i="2"/>
  <c r="S570" i="2"/>
  <c r="S571" i="2"/>
  <c r="S572" i="2"/>
  <c r="S573" i="2"/>
  <c r="S574" i="2"/>
  <c r="S575" i="2"/>
  <c r="S576" i="2"/>
  <c r="S577" i="2"/>
  <c r="S578" i="2"/>
  <c r="S579" i="2"/>
  <c r="S580" i="2"/>
  <c r="S581" i="2"/>
  <c r="S582" i="2"/>
  <c r="S583" i="2"/>
  <c r="S584" i="2"/>
  <c r="S585" i="2"/>
  <c r="S586" i="2"/>
  <c r="S587" i="2"/>
  <c r="S588" i="2"/>
  <c r="S589" i="2"/>
  <c r="S590" i="2"/>
  <c r="S591" i="2"/>
  <c r="S592" i="2"/>
  <c r="S593" i="2"/>
  <c r="S594" i="2"/>
  <c r="S595" i="2"/>
  <c r="S596" i="2"/>
  <c r="S597" i="2"/>
  <c r="S598" i="2"/>
  <c r="S599" i="2"/>
  <c r="S600" i="2"/>
  <c r="S601" i="2"/>
  <c r="S602" i="2"/>
  <c r="S603" i="2"/>
  <c r="S604" i="2"/>
  <c r="S605" i="2"/>
  <c r="S606" i="2"/>
  <c r="S607" i="2"/>
  <c r="S608" i="2"/>
  <c r="S609" i="2"/>
  <c r="S610" i="2"/>
  <c r="S611" i="2"/>
  <c r="S612" i="2"/>
  <c r="S613" i="2"/>
  <c r="S614" i="2"/>
  <c r="S615" i="2"/>
  <c r="S616" i="2"/>
  <c r="S617" i="2"/>
  <c r="S618" i="2"/>
  <c r="S619" i="2"/>
  <c r="S620" i="2"/>
  <c r="S621" i="2"/>
  <c r="S622" i="2"/>
  <c r="S623" i="2"/>
  <c r="S624" i="2"/>
  <c r="S625" i="2"/>
  <c r="S626" i="2"/>
  <c r="S627" i="2"/>
  <c r="S628" i="2"/>
  <c r="S629" i="2"/>
  <c r="S630" i="2"/>
  <c r="S631" i="2"/>
  <c r="S632" i="2"/>
  <c r="S633" i="2"/>
  <c r="S634" i="2"/>
  <c r="S635" i="2"/>
  <c r="S636" i="2"/>
  <c r="S637" i="2"/>
  <c r="S638" i="2"/>
  <c r="S639" i="2"/>
  <c r="S640" i="2"/>
  <c r="S641" i="2"/>
  <c r="S642" i="2"/>
  <c r="S643" i="2"/>
  <c r="S644" i="2"/>
  <c r="S645" i="2"/>
  <c r="S646" i="2"/>
  <c r="S647" i="2"/>
  <c r="S648" i="2"/>
  <c r="S649" i="2"/>
  <c r="S650" i="2"/>
  <c r="S651" i="2"/>
  <c r="S652" i="2"/>
  <c r="S653" i="2"/>
  <c r="S654" i="2"/>
  <c r="S655" i="2"/>
  <c r="S656" i="2"/>
  <c r="S657" i="2"/>
  <c r="S658" i="2"/>
  <c r="S659" i="2"/>
  <c r="S660" i="2"/>
  <c r="S661" i="2"/>
  <c r="S662" i="2"/>
  <c r="S663" i="2"/>
  <c r="S664" i="2"/>
  <c r="S665" i="2"/>
  <c r="S666" i="2"/>
  <c r="S667" i="2"/>
  <c r="S668" i="2"/>
  <c r="S669" i="2"/>
  <c r="S670" i="2"/>
  <c r="S671" i="2"/>
  <c r="S672" i="2"/>
  <c r="S673" i="2"/>
  <c r="S674" i="2"/>
  <c r="S675" i="2"/>
  <c r="S676" i="2"/>
  <c r="S677" i="2"/>
  <c r="S678" i="2"/>
  <c r="S679" i="2"/>
  <c r="S680" i="2"/>
  <c r="S681" i="2"/>
  <c r="S682" i="2"/>
  <c r="S683" i="2"/>
  <c r="S684" i="2"/>
  <c r="S685" i="2"/>
  <c r="S686" i="2"/>
  <c r="S687" i="2"/>
  <c r="S688" i="2"/>
  <c r="S689" i="2"/>
  <c r="S690" i="2"/>
  <c r="S691" i="2"/>
  <c r="S692" i="2"/>
  <c r="S693" i="2"/>
  <c r="S694" i="2"/>
  <c r="S695" i="2"/>
  <c r="S696" i="2"/>
  <c r="S697" i="2"/>
  <c r="S698" i="2"/>
  <c r="S699" i="2"/>
  <c r="S700" i="2"/>
  <c r="S701" i="2"/>
  <c r="S702" i="2"/>
  <c r="S703" i="2"/>
  <c r="S704" i="2"/>
  <c r="S705" i="2"/>
  <c r="S706" i="2"/>
  <c r="S707" i="2"/>
  <c r="S708" i="2"/>
  <c r="S709" i="2"/>
  <c r="S710" i="2"/>
  <c r="S711" i="2"/>
  <c r="S712" i="2"/>
  <c r="S713" i="2"/>
  <c r="S714" i="2"/>
  <c r="S715" i="2"/>
  <c r="S716" i="2"/>
  <c r="S717" i="2"/>
  <c r="S718" i="2"/>
  <c r="S719" i="2"/>
  <c r="S720" i="2"/>
  <c r="S721" i="2"/>
  <c r="S722" i="2"/>
  <c r="S723" i="2"/>
  <c r="S724" i="2"/>
  <c r="S725" i="2"/>
  <c r="S726" i="2"/>
  <c r="S727" i="2"/>
  <c r="S728" i="2"/>
  <c r="S729" i="2"/>
  <c r="S730" i="2"/>
  <c r="S731" i="2"/>
  <c r="S732" i="2"/>
  <c r="S733" i="2"/>
  <c r="S734" i="2"/>
  <c r="S735" i="2"/>
  <c r="S736" i="2"/>
  <c r="S737" i="2"/>
  <c r="S738" i="2"/>
  <c r="S739" i="2"/>
  <c r="S740" i="2"/>
  <c r="S741" i="2"/>
  <c r="S742" i="2"/>
  <c r="S743" i="2"/>
  <c r="S744" i="2"/>
  <c r="S745" i="2"/>
  <c r="S746" i="2"/>
  <c r="S747" i="2"/>
  <c r="S748" i="2"/>
  <c r="S749" i="2"/>
  <c r="S750" i="2"/>
  <c r="S751" i="2"/>
  <c r="S752" i="2"/>
  <c r="S753" i="2"/>
  <c r="S754" i="2"/>
  <c r="S755" i="2"/>
  <c r="S756" i="2"/>
  <c r="S757" i="2"/>
  <c r="S758" i="2"/>
  <c r="S759" i="2"/>
  <c r="S760" i="2"/>
  <c r="S761" i="2"/>
  <c r="S762" i="2"/>
  <c r="S763" i="2"/>
  <c r="S764" i="2"/>
  <c r="S765" i="2"/>
  <c r="S766" i="2"/>
  <c r="S767" i="2"/>
  <c r="S768" i="2"/>
  <c r="S769" i="2"/>
  <c r="S770" i="2"/>
  <c r="S771" i="2"/>
  <c r="S772" i="2"/>
  <c r="S773" i="2"/>
  <c r="S774" i="2"/>
  <c r="S775" i="2"/>
  <c r="S776" i="2"/>
  <c r="S777" i="2"/>
  <c r="S778" i="2"/>
  <c r="S779" i="2"/>
  <c r="S780" i="2"/>
  <c r="S781" i="2"/>
  <c r="S782" i="2"/>
  <c r="S783" i="2"/>
  <c r="S784" i="2"/>
  <c r="S785" i="2"/>
  <c r="S786" i="2"/>
  <c r="S787" i="2"/>
  <c r="S788" i="2"/>
  <c r="S789" i="2"/>
  <c r="S790" i="2"/>
  <c r="S791" i="2"/>
  <c r="S792" i="2"/>
  <c r="S793" i="2"/>
  <c r="S794" i="2"/>
  <c r="S795" i="2"/>
  <c r="S796" i="2"/>
  <c r="S797" i="2"/>
  <c r="S798" i="2"/>
  <c r="S799" i="2"/>
  <c r="S800" i="2"/>
  <c r="S801" i="2"/>
  <c r="S802" i="2"/>
  <c r="S803" i="2"/>
  <c r="S804" i="2"/>
  <c r="S805" i="2"/>
  <c r="S806" i="2"/>
  <c r="S807" i="2"/>
  <c r="S808" i="2"/>
  <c r="S809" i="2"/>
  <c r="S810" i="2"/>
  <c r="S811" i="2"/>
  <c r="S812" i="2"/>
  <c r="S813" i="2"/>
  <c r="S814" i="2"/>
  <c r="S815" i="2"/>
  <c r="S816" i="2"/>
  <c r="S817" i="2"/>
  <c r="S818" i="2"/>
  <c r="S819" i="2"/>
  <c r="S820" i="2"/>
  <c r="S821" i="2"/>
  <c r="S822" i="2"/>
  <c r="S823" i="2"/>
  <c r="S824" i="2"/>
  <c r="S825" i="2"/>
  <c r="S826" i="2"/>
  <c r="S827" i="2"/>
  <c r="S828" i="2"/>
  <c r="S829" i="2"/>
  <c r="S830" i="2"/>
  <c r="S831" i="2"/>
  <c r="S832" i="2"/>
  <c r="S833" i="2"/>
  <c r="S834" i="2"/>
  <c r="S835" i="2"/>
  <c r="S836" i="2"/>
  <c r="S837" i="2"/>
  <c r="S838" i="2"/>
  <c r="S839" i="2"/>
  <c r="S840" i="2"/>
  <c r="S841" i="2"/>
  <c r="S842" i="2"/>
  <c r="S843" i="2"/>
  <c r="S844" i="2"/>
  <c r="S845" i="2"/>
  <c r="S846" i="2"/>
  <c r="S847" i="2"/>
  <c r="S848" i="2"/>
  <c r="S849" i="2"/>
  <c r="S850" i="2"/>
  <c r="S851" i="2"/>
  <c r="S852" i="2"/>
  <c r="S853" i="2"/>
  <c r="S854" i="2"/>
  <c r="S855" i="2"/>
  <c r="S856" i="2"/>
  <c r="S857" i="2"/>
  <c r="S858" i="2"/>
  <c r="S859" i="2"/>
  <c r="S860" i="2"/>
  <c r="S861" i="2"/>
  <c r="S862" i="2"/>
  <c r="S863" i="2"/>
  <c r="S864" i="2"/>
  <c r="S865" i="2"/>
  <c r="S866" i="2"/>
  <c r="S867" i="2"/>
  <c r="S868" i="2"/>
  <c r="S869" i="2"/>
  <c r="S870" i="2"/>
  <c r="S871" i="2"/>
  <c r="S872" i="2"/>
  <c r="S873" i="2"/>
  <c r="S874" i="2"/>
  <c r="S875" i="2"/>
  <c r="S876" i="2"/>
  <c r="S877" i="2"/>
  <c r="S878" i="2"/>
  <c r="S879" i="2"/>
  <c r="S880" i="2"/>
  <c r="S881" i="2"/>
  <c r="S882" i="2"/>
  <c r="S883" i="2"/>
  <c r="S884" i="2"/>
  <c r="S885" i="2"/>
  <c r="S886" i="2"/>
  <c r="S887" i="2"/>
  <c r="S888" i="2"/>
  <c r="S889" i="2"/>
  <c r="S890" i="2"/>
  <c r="S891" i="2"/>
  <c r="S892" i="2"/>
  <c r="S893" i="2"/>
  <c r="S894" i="2"/>
  <c r="S895" i="2"/>
  <c r="S896" i="2"/>
  <c r="S897" i="2"/>
  <c r="S898" i="2"/>
  <c r="S899" i="2"/>
  <c r="S900" i="2"/>
  <c r="S901" i="2"/>
  <c r="S902" i="2"/>
  <c r="S903" i="2"/>
  <c r="S904" i="2"/>
  <c r="S905" i="2"/>
  <c r="S906" i="2"/>
  <c r="S907" i="2"/>
  <c r="S908" i="2"/>
  <c r="S909" i="2"/>
  <c r="S910" i="2"/>
  <c r="S911" i="2"/>
  <c r="S912" i="2"/>
  <c r="S913" i="2"/>
  <c r="S914" i="2"/>
  <c r="S915" i="2"/>
  <c r="S916" i="2"/>
  <c r="S917" i="2"/>
  <c r="S918" i="2"/>
  <c r="S919" i="2"/>
  <c r="S920" i="2"/>
  <c r="S921" i="2"/>
  <c r="S922" i="2"/>
  <c r="S923" i="2"/>
  <c r="S924" i="2"/>
  <c r="S925" i="2"/>
  <c r="S926" i="2"/>
  <c r="S927" i="2"/>
  <c r="S928" i="2"/>
  <c r="S929" i="2"/>
  <c r="S930" i="2"/>
  <c r="S931" i="2"/>
  <c r="S932" i="2"/>
  <c r="S933" i="2"/>
  <c r="S934" i="2"/>
  <c r="S935" i="2"/>
  <c r="S936" i="2"/>
  <c r="S937" i="2"/>
  <c r="S938" i="2"/>
  <c r="S939" i="2"/>
  <c r="S940" i="2"/>
  <c r="S941" i="2"/>
  <c r="S942" i="2"/>
  <c r="S943" i="2"/>
  <c r="S944" i="2"/>
  <c r="S945" i="2"/>
  <c r="S946" i="2"/>
  <c r="S947" i="2"/>
  <c r="S948" i="2"/>
  <c r="S949" i="2"/>
  <c r="S950" i="2"/>
  <c r="S951" i="2"/>
  <c r="S952" i="2"/>
  <c r="S953" i="2"/>
  <c r="S954" i="2"/>
  <c r="S955" i="2"/>
  <c r="S956" i="2"/>
  <c r="S957" i="2"/>
  <c r="S958" i="2"/>
  <c r="S959" i="2"/>
  <c r="S960" i="2"/>
  <c r="S961" i="2"/>
  <c r="S962" i="2"/>
  <c r="S963" i="2"/>
  <c r="S964" i="2"/>
  <c r="S965" i="2"/>
  <c r="S966" i="2"/>
  <c r="S967" i="2"/>
  <c r="S968" i="2"/>
  <c r="S969" i="2"/>
  <c r="S970" i="2"/>
  <c r="S971" i="2"/>
  <c r="S972" i="2"/>
  <c r="S973" i="2"/>
  <c r="S974" i="2"/>
  <c r="S975" i="2"/>
  <c r="S976" i="2"/>
  <c r="S977" i="2"/>
  <c r="S978" i="2"/>
  <c r="S979" i="2"/>
  <c r="S980" i="2"/>
  <c r="S981" i="2"/>
  <c r="S982" i="2"/>
  <c r="S983" i="2"/>
  <c r="S984" i="2"/>
  <c r="S985" i="2"/>
  <c r="S986" i="2"/>
  <c r="S987" i="2"/>
  <c r="S988" i="2"/>
  <c r="S989" i="2"/>
  <c r="S990" i="2"/>
  <c r="S991" i="2"/>
  <c r="S992" i="2"/>
  <c r="S993" i="2"/>
  <c r="S994" i="2"/>
  <c r="S995" i="2"/>
  <c r="S996" i="2"/>
  <c r="S997" i="2"/>
  <c r="S998" i="2"/>
  <c r="S999" i="2"/>
  <c r="S1000" i="2"/>
  <c r="S1001" i="2"/>
  <c r="S1002" i="2"/>
  <c r="S1003" i="2"/>
  <c r="S7" i="2"/>
  <c r="T7" i="2" s="1"/>
  <c r="S8" i="2"/>
  <c r="T8" i="2" s="1"/>
  <c r="S6" i="2"/>
  <c r="T6" i="2" s="1"/>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P701" i="2"/>
  <c r="P702" i="2"/>
  <c r="P703" i="2"/>
  <c r="P704" i="2"/>
  <c r="P705" i="2"/>
  <c r="P706" i="2"/>
  <c r="P707" i="2"/>
  <c r="P708" i="2"/>
  <c r="P709" i="2"/>
  <c r="P710" i="2"/>
  <c r="P711" i="2"/>
  <c r="P712" i="2"/>
  <c r="P713" i="2"/>
  <c r="P714" i="2"/>
  <c r="P715" i="2"/>
  <c r="P716" i="2"/>
  <c r="P717" i="2"/>
  <c r="P718" i="2"/>
  <c r="P719" i="2"/>
  <c r="P720" i="2"/>
  <c r="P721" i="2"/>
  <c r="P722" i="2"/>
  <c r="P723" i="2"/>
  <c r="P724" i="2"/>
  <c r="P725" i="2"/>
  <c r="P726" i="2"/>
  <c r="P727" i="2"/>
  <c r="P728" i="2"/>
  <c r="P729" i="2"/>
  <c r="P730" i="2"/>
  <c r="P731" i="2"/>
  <c r="P732" i="2"/>
  <c r="P733" i="2"/>
  <c r="P734" i="2"/>
  <c r="P735" i="2"/>
  <c r="P736" i="2"/>
  <c r="P737" i="2"/>
  <c r="P738" i="2"/>
  <c r="P739" i="2"/>
  <c r="P740" i="2"/>
  <c r="P741" i="2"/>
  <c r="P742" i="2"/>
  <c r="P743" i="2"/>
  <c r="P744" i="2"/>
  <c r="P745" i="2"/>
  <c r="P746" i="2"/>
  <c r="P747" i="2"/>
  <c r="P748" i="2"/>
  <c r="P749" i="2"/>
  <c r="P750" i="2"/>
  <c r="P751" i="2"/>
  <c r="P752" i="2"/>
  <c r="P753" i="2"/>
  <c r="P754" i="2"/>
  <c r="P755" i="2"/>
  <c r="P756" i="2"/>
  <c r="P757" i="2"/>
  <c r="P758" i="2"/>
  <c r="P759" i="2"/>
  <c r="P760" i="2"/>
  <c r="P761" i="2"/>
  <c r="P762" i="2"/>
  <c r="P763" i="2"/>
  <c r="P764" i="2"/>
  <c r="P765" i="2"/>
  <c r="P766" i="2"/>
  <c r="P767" i="2"/>
  <c r="P768" i="2"/>
  <c r="P769" i="2"/>
  <c r="P770" i="2"/>
  <c r="P771" i="2"/>
  <c r="P772" i="2"/>
  <c r="P773" i="2"/>
  <c r="P774" i="2"/>
  <c r="P775" i="2"/>
  <c r="P776" i="2"/>
  <c r="P777" i="2"/>
  <c r="P778" i="2"/>
  <c r="P779" i="2"/>
  <c r="P780" i="2"/>
  <c r="P781" i="2"/>
  <c r="P782" i="2"/>
  <c r="P783" i="2"/>
  <c r="P784" i="2"/>
  <c r="P785" i="2"/>
  <c r="P786" i="2"/>
  <c r="P787" i="2"/>
  <c r="P788" i="2"/>
  <c r="P789" i="2"/>
  <c r="P790" i="2"/>
  <c r="P791" i="2"/>
  <c r="P792" i="2"/>
  <c r="P793" i="2"/>
  <c r="P794" i="2"/>
  <c r="P795" i="2"/>
  <c r="P796" i="2"/>
  <c r="P797" i="2"/>
  <c r="P798" i="2"/>
  <c r="P799" i="2"/>
  <c r="P800" i="2"/>
  <c r="P801" i="2"/>
  <c r="P802" i="2"/>
  <c r="P803" i="2"/>
  <c r="P804" i="2"/>
  <c r="P805" i="2"/>
  <c r="P806" i="2"/>
  <c r="P807" i="2"/>
  <c r="P808" i="2"/>
  <c r="P809" i="2"/>
  <c r="P810" i="2"/>
  <c r="P811" i="2"/>
  <c r="P812" i="2"/>
  <c r="P813" i="2"/>
  <c r="P814" i="2"/>
  <c r="P815" i="2"/>
  <c r="P816" i="2"/>
  <c r="P817" i="2"/>
  <c r="P818" i="2"/>
  <c r="P819" i="2"/>
  <c r="P820" i="2"/>
  <c r="P821" i="2"/>
  <c r="P822" i="2"/>
  <c r="P823" i="2"/>
  <c r="P824" i="2"/>
  <c r="P825" i="2"/>
  <c r="P826" i="2"/>
  <c r="P827" i="2"/>
  <c r="P828" i="2"/>
  <c r="P829" i="2"/>
  <c r="P830" i="2"/>
  <c r="P831" i="2"/>
  <c r="P832" i="2"/>
  <c r="P833" i="2"/>
  <c r="P834" i="2"/>
  <c r="P835" i="2"/>
  <c r="P836" i="2"/>
  <c r="P837" i="2"/>
  <c r="P838" i="2"/>
  <c r="P839" i="2"/>
  <c r="P840" i="2"/>
  <c r="P841" i="2"/>
  <c r="P842" i="2"/>
  <c r="P843" i="2"/>
  <c r="P844" i="2"/>
  <c r="P845" i="2"/>
  <c r="P846" i="2"/>
  <c r="P847" i="2"/>
  <c r="P848" i="2"/>
  <c r="P849" i="2"/>
  <c r="P850" i="2"/>
  <c r="P851" i="2"/>
  <c r="P852" i="2"/>
  <c r="P853" i="2"/>
  <c r="P854" i="2"/>
  <c r="P855" i="2"/>
  <c r="P856" i="2"/>
  <c r="P857" i="2"/>
  <c r="P858" i="2"/>
  <c r="P859" i="2"/>
  <c r="P860" i="2"/>
  <c r="P861" i="2"/>
  <c r="P862" i="2"/>
  <c r="P863" i="2"/>
  <c r="P864" i="2"/>
  <c r="P865" i="2"/>
  <c r="P866" i="2"/>
  <c r="P867" i="2"/>
  <c r="P868" i="2"/>
  <c r="P869" i="2"/>
  <c r="P870" i="2"/>
  <c r="P871" i="2"/>
  <c r="P872" i="2"/>
  <c r="P873" i="2"/>
  <c r="P874" i="2"/>
  <c r="P875" i="2"/>
  <c r="P876" i="2"/>
  <c r="P877" i="2"/>
  <c r="P878" i="2"/>
  <c r="P879" i="2"/>
  <c r="P880" i="2"/>
  <c r="P881" i="2"/>
  <c r="P882" i="2"/>
  <c r="P883" i="2"/>
  <c r="P884" i="2"/>
  <c r="P885" i="2"/>
  <c r="P886" i="2"/>
  <c r="P887" i="2"/>
  <c r="P888" i="2"/>
  <c r="P889" i="2"/>
  <c r="P890" i="2"/>
  <c r="P891" i="2"/>
  <c r="P892" i="2"/>
  <c r="P893" i="2"/>
  <c r="P894" i="2"/>
  <c r="P895" i="2"/>
  <c r="P896" i="2"/>
  <c r="P897" i="2"/>
  <c r="P898" i="2"/>
  <c r="P899" i="2"/>
  <c r="P900" i="2"/>
  <c r="P901" i="2"/>
  <c r="P902" i="2"/>
  <c r="P903" i="2"/>
  <c r="P904" i="2"/>
  <c r="P905" i="2"/>
  <c r="P906" i="2"/>
  <c r="P907" i="2"/>
  <c r="P908" i="2"/>
  <c r="P909" i="2"/>
  <c r="P910" i="2"/>
  <c r="P911" i="2"/>
  <c r="P912" i="2"/>
  <c r="P913" i="2"/>
  <c r="P914" i="2"/>
  <c r="P915" i="2"/>
  <c r="P916" i="2"/>
  <c r="P917" i="2"/>
  <c r="P918" i="2"/>
  <c r="P919" i="2"/>
  <c r="P920" i="2"/>
  <c r="P921" i="2"/>
  <c r="P922" i="2"/>
  <c r="P923" i="2"/>
  <c r="P924" i="2"/>
  <c r="P925" i="2"/>
  <c r="P926" i="2"/>
  <c r="P927" i="2"/>
  <c r="P928" i="2"/>
  <c r="P929" i="2"/>
  <c r="P930" i="2"/>
  <c r="P931" i="2"/>
  <c r="P932" i="2"/>
  <c r="P933" i="2"/>
  <c r="P934" i="2"/>
  <c r="P935" i="2"/>
  <c r="P936" i="2"/>
  <c r="P937" i="2"/>
  <c r="P938" i="2"/>
  <c r="P939" i="2"/>
  <c r="P940" i="2"/>
  <c r="P941" i="2"/>
  <c r="P942" i="2"/>
  <c r="P943" i="2"/>
  <c r="P944" i="2"/>
  <c r="P945" i="2"/>
  <c r="P946" i="2"/>
  <c r="P947" i="2"/>
  <c r="P948" i="2"/>
  <c r="P949" i="2"/>
  <c r="P950" i="2"/>
  <c r="P951" i="2"/>
  <c r="P952" i="2"/>
  <c r="P953" i="2"/>
  <c r="P954" i="2"/>
  <c r="P955" i="2"/>
  <c r="P956" i="2"/>
  <c r="P957" i="2"/>
  <c r="P958" i="2"/>
  <c r="P959" i="2"/>
  <c r="P960" i="2"/>
  <c r="P961" i="2"/>
  <c r="P962" i="2"/>
  <c r="P963" i="2"/>
  <c r="P964" i="2"/>
  <c r="P965" i="2"/>
  <c r="P966" i="2"/>
  <c r="P967" i="2"/>
  <c r="P968" i="2"/>
  <c r="P969" i="2"/>
  <c r="P970" i="2"/>
  <c r="P971" i="2"/>
  <c r="P972" i="2"/>
  <c r="P973" i="2"/>
  <c r="P974" i="2"/>
  <c r="P975" i="2"/>
  <c r="P976" i="2"/>
  <c r="P977" i="2"/>
  <c r="P978" i="2"/>
  <c r="P979" i="2"/>
  <c r="P980" i="2"/>
  <c r="P981" i="2"/>
  <c r="P982" i="2"/>
  <c r="P983" i="2"/>
  <c r="P984" i="2"/>
  <c r="P985" i="2"/>
  <c r="P986" i="2"/>
  <c r="P987" i="2"/>
  <c r="P988" i="2"/>
  <c r="P989" i="2"/>
  <c r="P990" i="2"/>
  <c r="P991" i="2"/>
  <c r="P992" i="2"/>
  <c r="P993" i="2"/>
  <c r="P994" i="2"/>
  <c r="P995" i="2"/>
  <c r="P996" i="2"/>
  <c r="P997" i="2"/>
  <c r="P998" i="2"/>
  <c r="P999" i="2"/>
  <c r="P1000" i="2"/>
  <c r="P1001" i="2"/>
  <c r="P1002" i="2"/>
  <c r="P1003" i="2"/>
  <c r="A7" i="3"/>
  <c r="A8" i="3"/>
  <c r="A9" i="3"/>
  <c r="A10" i="3"/>
  <c r="A11" i="3"/>
  <c r="A12" i="3"/>
  <c r="P51" i="2" l="1"/>
  <c r="P59" i="2"/>
  <c r="P67" i="2"/>
  <c r="P76" i="2"/>
  <c r="P92" i="2"/>
  <c r="P40" i="2"/>
  <c r="P88" i="2"/>
  <c r="P36" i="2"/>
  <c r="P44" i="2"/>
  <c r="P52" i="2"/>
  <c r="P60" i="2"/>
  <c r="P50" i="2"/>
  <c r="P13" i="2"/>
  <c r="P21" i="2"/>
  <c r="P29" i="2"/>
  <c r="P77" i="2"/>
  <c r="P85" i="2"/>
  <c r="P93" i="2"/>
  <c r="P32" i="2"/>
  <c r="P82" i="2"/>
  <c r="P22" i="2"/>
  <c r="P30" i="2"/>
  <c r="P38" i="2"/>
  <c r="P54" i="2"/>
  <c r="P78" i="2"/>
  <c r="P86" i="2"/>
  <c r="P94" i="2"/>
  <c r="P102" i="2"/>
  <c r="P90" i="2"/>
  <c r="P15" i="2"/>
  <c r="P23" i="2"/>
  <c r="P31" i="2"/>
  <c r="P39" i="2"/>
  <c r="Q47" i="2"/>
  <c r="P55" i="2"/>
  <c r="P71" i="2"/>
  <c r="P87" i="2"/>
  <c r="P95" i="2"/>
  <c r="P103" i="2"/>
  <c r="P48" i="2"/>
  <c r="P58" i="2"/>
  <c r="P98" i="2"/>
  <c r="P17" i="2"/>
  <c r="P25" i="2"/>
  <c r="P33" i="2"/>
  <c r="P49" i="2"/>
  <c r="P65" i="2"/>
  <c r="P73" i="2"/>
  <c r="P81" i="2"/>
  <c r="P89" i="2"/>
  <c r="P97" i="2"/>
  <c r="P26" i="2"/>
  <c r="P66" i="2"/>
  <c r="U999" i="2"/>
  <c r="T999" i="2"/>
  <c r="U991" i="2"/>
  <c r="T991" i="2"/>
  <c r="U983" i="2"/>
  <c r="T983" i="2"/>
  <c r="U975" i="2"/>
  <c r="T975" i="2"/>
  <c r="U967" i="2"/>
  <c r="T967" i="2"/>
  <c r="U959" i="2"/>
  <c r="T959" i="2"/>
  <c r="U951" i="2"/>
  <c r="T951" i="2"/>
  <c r="U943" i="2"/>
  <c r="T943" i="2"/>
  <c r="U935" i="2"/>
  <c r="T935" i="2"/>
  <c r="U927" i="2"/>
  <c r="T927" i="2"/>
  <c r="U919" i="2"/>
  <c r="T919" i="2"/>
  <c r="U911" i="2"/>
  <c r="T911" i="2"/>
  <c r="U903" i="2"/>
  <c r="T903" i="2"/>
  <c r="U895" i="2"/>
  <c r="T895" i="2"/>
  <c r="U887" i="2"/>
  <c r="T887" i="2"/>
  <c r="U879" i="2"/>
  <c r="T879" i="2"/>
  <c r="U871" i="2"/>
  <c r="T871" i="2"/>
  <c r="U863" i="2"/>
  <c r="T863" i="2"/>
  <c r="U855" i="2"/>
  <c r="T855" i="2"/>
  <c r="U847" i="2"/>
  <c r="T847" i="2"/>
  <c r="U839" i="2"/>
  <c r="T839" i="2"/>
  <c r="U831" i="2"/>
  <c r="T831" i="2"/>
  <c r="U823" i="2"/>
  <c r="T823" i="2"/>
  <c r="U815" i="2"/>
  <c r="T815" i="2"/>
  <c r="U807" i="2"/>
  <c r="T807" i="2"/>
  <c r="U799" i="2"/>
  <c r="T799" i="2"/>
  <c r="U791" i="2"/>
  <c r="T791" i="2"/>
  <c r="U783" i="2"/>
  <c r="T783" i="2"/>
  <c r="U775" i="2"/>
  <c r="T775" i="2"/>
  <c r="U767" i="2"/>
  <c r="T767" i="2"/>
  <c r="U759" i="2"/>
  <c r="T759" i="2"/>
  <c r="U751" i="2"/>
  <c r="T751" i="2"/>
  <c r="U743" i="2"/>
  <c r="T743" i="2"/>
  <c r="U735" i="2"/>
  <c r="T735" i="2"/>
  <c r="U727" i="2"/>
  <c r="T727" i="2"/>
  <c r="U719" i="2"/>
  <c r="T719" i="2"/>
  <c r="U711" i="2"/>
  <c r="T711" i="2"/>
  <c r="U703" i="2"/>
  <c r="T703" i="2"/>
  <c r="U695" i="2"/>
  <c r="T695" i="2"/>
  <c r="U687" i="2"/>
  <c r="T687" i="2"/>
  <c r="U679" i="2"/>
  <c r="T679" i="2"/>
  <c r="U671" i="2"/>
  <c r="T671" i="2"/>
  <c r="U663" i="2"/>
  <c r="T663" i="2"/>
  <c r="U655" i="2"/>
  <c r="T655" i="2"/>
  <c r="U647" i="2"/>
  <c r="T647" i="2"/>
  <c r="U639" i="2"/>
  <c r="T639" i="2"/>
  <c r="U631" i="2"/>
  <c r="T631" i="2"/>
  <c r="U623" i="2"/>
  <c r="T623" i="2"/>
  <c r="U615" i="2"/>
  <c r="T615" i="2"/>
  <c r="U607" i="2"/>
  <c r="T607" i="2"/>
  <c r="U599" i="2"/>
  <c r="T599" i="2"/>
  <c r="U591" i="2"/>
  <c r="T591" i="2"/>
  <c r="U583" i="2"/>
  <c r="T583" i="2"/>
  <c r="U575" i="2"/>
  <c r="T575" i="2"/>
  <c r="U567" i="2"/>
  <c r="T567" i="2"/>
  <c r="U559" i="2"/>
  <c r="T559" i="2"/>
  <c r="U551" i="2"/>
  <c r="T551" i="2"/>
  <c r="U543" i="2"/>
  <c r="T543" i="2"/>
  <c r="U535" i="2"/>
  <c r="T535" i="2"/>
  <c r="U527" i="2"/>
  <c r="T527" i="2"/>
  <c r="U519" i="2"/>
  <c r="T519" i="2"/>
  <c r="U511" i="2"/>
  <c r="T511" i="2"/>
  <c r="U503" i="2"/>
  <c r="T503" i="2"/>
  <c r="U495" i="2"/>
  <c r="T495" i="2"/>
  <c r="U487" i="2"/>
  <c r="T487" i="2"/>
  <c r="U479" i="2"/>
  <c r="T479" i="2"/>
  <c r="U471" i="2"/>
  <c r="T471" i="2"/>
  <c r="U463" i="2"/>
  <c r="T463" i="2"/>
  <c r="U455" i="2"/>
  <c r="T455" i="2"/>
  <c r="U447" i="2"/>
  <c r="T447" i="2"/>
  <c r="U439" i="2"/>
  <c r="T439" i="2"/>
  <c r="U431" i="2"/>
  <c r="T431" i="2"/>
  <c r="U423" i="2"/>
  <c r="T423" i="2"/>
  <c r="U415" i="2"/>
  <c r="T415" i="2"/>
  <c r="U407" i="2"/>
  <c r="T407" i="2"/>
  <c r="U399" i="2"/>
  <c r="T399" i="2"/>
  <c r="U391" i="2"/>
  <c r="T391" i="2"/>
  <c r="U383" i="2"/>
  <c r="T383" i="2"/>
  <c r="U375" i="2"/>
  <c r="T375" i="2"/>
  <c r="U367" i="2"/>
  <c r="T367" i="2"/>
  <c r="U359" i="2"/>
  <c r="T359" i="2"/>
  <c r="U351" i="2"/>
  <c r="T351" i="2"/>
  <c r="U343" i="2"/>
  <c r="T343" i="2"/>
  <c r="U335" i="2"/>
  <c r="T335" i="2"/>
  <c r="U327" i="2"/>
  <c r="T327" i="2"/>
  <c r="U319" i="2"/>
  <c r="T319" i="2"/>
  <c r="U311" i="2"/>
  <c r="T311" i="2"/>
  <c r="U303" i="2"/>
  <c r="T303" i="2"/>
  <c r="U295" i="2"/>
  <c r="T295" i="2"/>
  <c r="U287" i="2"/>
  <c r="T287" i="2"/>
  <c r="U279" i="2"/>
  <c r="T279" i="2"/>
  <c r="U271" i="2"/>
  <c r="T271" i="2"/>
  <c r="U263" i="2"/>
  <c r="T263" i="2"/>
  <c r="U255" i="2"/>
  <c r="T255" i="2"/>
  <c r="U247" i="2"/>
  <c r="T247" i="2"/>
  <c r="U239" i="2"/>
  <c r="T239" i="2"/>
  <c r="U231" i="2"/>
  <c r="T231" i="2"/>
  <c r="U223" i="2"/>
  <c r="T223" i="2"/>
  <c r="U215" i="2"/>
  <c r="T215" i="2"/>
  <c r="U207" i="2"/>
  <c r="T207" i="2"/>
  <c r="U199" i="2"/>
  <c r="T199" i="2"/>
  <c r="U191" i="2"/>
  <c r="T191" i="2"/>
  <c r="U183" i="2"/>
  <c r="T183" i="2"/>
  <c r="U175" i="2"/>
  <c r="T175" i="2"/>
  <c r="U167" i="2"/>
  <c r="T167" i="2"/>
  <c r="U159" i="2"/>
  <c r="T159" i="2"/>
  <c r="U151" i="2"/>
  <c r="T151" i="2"/>
  <c r="U143" i="2"/>
  <c r="T143" i="2"/>
  <c r="U135" i="2"/>
  <c r="T135" i="2"/>
  <c r="U127" i="2"/>
  <c r="T127" i="2"/>
  <c r="U119" i="2"/>
  <c r="T119" i="2"/>
  <c r="U111" i="2"/>
  <c r="T111" i="2"/>
  <c r="U998" i="2"/>
  <c r="T998" i="2"/>
  <c r="U990" i="2"/>
  <c r="T990" i="2"/>
  <c r="U982" i="2"/>
  <c r="T982" i="2"/>
  <c r="U974" i="2"/>
  <c r="T974" i="2"/>
  <c r="U966" i="2"/>
  <c r="T966" i="2"/>
  <c r="U958" i="2"/>
  <c r="T958" i="2"/>
  <c r="U950" i="2"/>
  <c r="T950" i="2"/>
  <c r="U942" i="2"/>
  <c r="T942" i="2"/>
  <c r="U934" i="2"/>
  <c r="T934" i="2"/>
  <c r="U926" i="2"/>
  <c r="T926" i="2"/>
  <c r="U918" i="2"/>
  <c r="T918" i="2"/>
  <c r="U910" i="2"/>
  <c r="T910" i="2"/>
  <c r="U902" i="2"/>
  <c r="T902" i="2"/>
  <c r="U894" i="2"/>
  <c r="T894" i="2"/>
  <c r="U886" i="2"/>
  <c r="T886" i="2"/>
  <c r="U878" i="2"/>
  <c r="T878" i="2"/>
  <c r="U870" i="2"/>
  <c r="T870" i="2"/>
  <c r="U862" i="2"/>
  <c r="T862" i="2"/>
  <c r="U854" i="2"/>
  <c r="T854" i="2"/>
  <c r="U846" i="2"/>
  <c r="T846" i="2"/>
  <c r="U838" i="2"/>
  <c r="T838" i="2"/>
  <c r="U830" i="2"/>
  <c r="T830" i="2"/>
  <c r="U822" i="2"/>
  <c r="T822" i="2"/>
  <c r="U814" i="2"/>
  <c r="T814" i="2"/>
  <c r="U806" i="2"/>
  <c r="T806" i="2"/>
  <c r="U798" i="2"/>
  <c r="T798" i="2"/>
  <c r="U790" i="2"/>
  <c r="T790" i="2"/>
  <c r="U782" i="2"/>
  <c r="T782" i="2"/>
  <c r="U774" i="2"/>
  <c r="T774" i="2"/>
  <c r="U766" i="2"/>
  <c r="T766" i="2"/>
  <c r="U758" i="2"/>
  <c r="T758" i="2"/>
  <c r="U750" i="2"/>
  <c r="T750" i="2"/>
  <c r="U742" i="2"/>
  <c r="T742" i="2"/>
  <c r="U734" i="2"/>
  <c r="T734" i="2"/>
  <c r="U726" i="2"/>
  <c r="T726" i="2"/>
  <c r="U718" i="2"/>
  <c r="T718" i="2"/>
  <c r="U710" i="2"/>
  <c r="T710" i="2"/>
  <c r="U702" i="2"/>
  <c r="T702" i="2"/>
  <c r="U694" i="2"/>
  <c r="T694" i="2"/>
  <c r="U686" i="2"/>
  <c r="T686" i="2"/>
  <c r="U678" i="2"/>
  <c r="T678" i="2"/>
  <c r="U670" i="2"/>
  <c r="T670" i="2"/>
  <c r="U662" i="2"/>
  <c r="T662" i="2"/>
  <c r="U654" i="2"/>
  <c r="T654" i="2"/>
  <c r="U646" i="2"/>
  <c r="T646" i="2"/>
  <c r="U638" i="2"/>
  <c r="T638" i="2"/>
  <c r="U630" i="2"/>
  <c r="T630" i="2"/>
  <c r="U622" i="2"/>
  <c r="T622" i="2"/>
  <c r="U614" i="2"/>
  <c r="T614" i="2"/>
  <c r="U606" i="2"/>
  <c r="T606" i="2"/>
  <c r="U598" i="2"/>
  <c r="T598" i="2"/>
  <c r="U590" i="2"/>
  <c r="T590" i="2"/>
  <c r="U582" i="2"/>
  <c r="T582" i="2"/>
  <c r="U574" i="2"/>
  <c r="T574" i="2"/>
  <c r="U566" i="2"/>
  <c r="T566" i="2"/>
  <c r="U558" i="2"/>
  <c r="T558" i="2"/>
  <c r="U550" i="2"/>
  <c r="T550" i="2"/>
  <c r="U542" i="2"/>
  <c r="T542" i="2"/>
  <c r="U534" i="2"/>
  <c r="T534" i="2"/>
  <c r="U526" i="2"/>
  <c r="T526" i="2"/>
  <c r="U518" i="2"/>
  <c r="T518" i="2"/>
  <c r="U510" i="2"/>
  <c r="T510" i="2"/>
  <c r="U502" i="2"/>
  <c r="T502" i="2"/>
  <c r="U494" i="2"/>
  <c r="T494" i="2"/>
  <c r="U486" i="2"/>
  <c r="T486" i="2"/>
  <c r="U478" i="2"/>
  <c r="T478" i="2"/>
  <c r="U470" i="2"/>
  <c r="T470" i="2"/>
  <c r="U462" i="2"/>
  <c r="T462" i="2"/>
  <c r="U454" i="2"/>
  <c r="T454" i="2"/>
  <c r="U446" i="2"/>
  <c r="T446" i="2"/>
  <c r="U438" i="2"/>
  <c r="T438" i="2"/>
  <c r="U430" i="2"/>
  <c r="T430" i="2"/>
  <c r="U422" i="2"/>
  <c r="T422" i="2"/>
  <c r="U414" i="2"/>
  <c r="T414" i="2"/>
  <c r="U406" i="2"/>
  <c r="T406" i="2"/>
  <c r="U398" i="2"/>
  <c r="T398" i="2"/>
  <c r="U390" i="2"/>
  <c r="T390" i="2"/>
  <c r="U382" i="2"/>
  <c r="T382" i="2"/>
  <c r="U374" i="2"/>
  <c r="T374" i="2"/>
  <c r="U366" i="2"/>
  <c r="T366" i="2"/>
  <c r="U358" i="2"/>
  <c r="T358" i="2"/>
  <c r="U350" i="2"/>
  <c r="T350" i="2"/>
  <c r="U342" i="2"/>
  <c r="T342" i="2"/>
  <c r="U334" i="2"/>
  <c r="T334" i="2"/>
  <c r="U326" i="2"/>
  <c r="T326" i="2"/>
  <c r="U318" i="2"/>
  <c r="T318" i="2"/>
  <c r="U310" i="2"/>
  <c r="T310" i="2"/>
  <c r="U302" i="2"/>
  <c r="T302" i="2"/>
  <c r="U294" i="2"/>
  <c r="T294" i="2"/>
  <c r="U286" i="2"/>
  <c r="T286" i="2"/>
  <c r="U278" i="2"/>
  <c r="T278" i="2"/>
  <c r="U270" i="2"/>
  <c r="T270" i="2"/>
  <c r="U262" i="2"/>
  <c r="T262" i="2"/>
  <c r="U254" i="2"/>
  <c r="T254" i="2"/>
  <c r="U246" i="2"/>
  <c r="T246" i="2"/>
  <c r="U238" i="2"/>
  <c r="T238" i="2"/>
  <c r="U230" i="2"/>
  <c r="T230" i="2"/>
  <c r="U222" i="2"/>
  <c r="T222" i="2"/>
  <c r="U214" i="2"/>
  <c r="T214" i="2"/>
  <c r="U206" i="2"/>
  <c r="T206" i="2"/>
  <c r="U198" i="2"/>
  <c r="T198" i="2"/>
  <c r="U190" i="2"/>
  <c r="T190" i="2"/>
  <c r="U182" i="2"/>
  <c r="T182" i="2"/>
  <c r="U174" i="2"/>
  <c r="T174" i="2"/>
  <c r="U166" i="2"/>
  <c r="T166" i="2"/>
  <c r="U158" i="2"/>
  <c r="T158" i="2"/>
  <c r="U150" i="2"/>
  <c r="T150" i="2"/>
  <c r="U142" i="2"/>
  <c r="T142" i="2"/>
  <c r="U134" i="2"/>
  <c r="T134" i="2"/>
  <c r="U126" i="2"/>
  <c r="T126" i="2"/>
  <c r="U118" i="2"/>
  <c r="T118" i="2"/>
  <c r="U110" i="2"/>
  <c r="T110" i="2"/>
  <c r="U997" i="2"/>
  <c r="T997" i="2"/>
  <c r="U989" i="2"/>
  <c r="T989" i="2"/>
  <c r="U981" i="2"/>
  <c r="T981" i="2"/>
  <c r="U973" i="2"/>
  <c r="T973" i="2"/>
  <c r="U965" i="2"/>
  <c r="T965" i="2"/>
  <c r="U957" i="2"/>
  <c r="T957" i="2"/>
  <c r="U949" i="2"/>
  <c r="T949" i="2"/>
  <c r="U941" i="2"/>
  <c r="T941" i="2"/>
  <c r="U933" i="2"/>
  <c r="T933" i="2"/>
  <c r="U925" i="2"/>
  <c r="T925" i="2"/>
  <c r="U917" i="2"/>
  <c r="T917" i="2"/>
  <c r="U909" i="2"/>
  <c r="T909" i="2"/>
  <c r="U901" i="2"/>
  <c r="T901" i="2"/>
  <c r="U893" i="2"/>
  <c r="T893" i="2"/>
  <c r="U885" i="2"/>
  <c r="T885" i="2"/>
  <c r="U877" i="2"/>
  <c r="T877" i="2"/>
  <c r="U869" i="2"/>
  <c r="T869" i="2"/>
  <c r="U861" i="2"/>
  <c r="T861" i="2"/>
  <c r="U853" i="2"/>
  <c r="T853" i="2"/>
  <c r="U845" i="2"/>
  <c r="T845" i="2"/>
  <c r="U837" i="2"/>
  <c r="T837" i="2"/>
  <c r="U829" i="2"/>
  <c r="T829" i="2"/>
  <c r="U821" i="2"/>
  <c r="T821" i="2"/>
  <c r="U813" i="2"/>
  <c r="T813" i="2"/>
  <c r="U805" i="2"/>
  <c r="T805" i="2"/>
  <c r="U797" i="2"/>
  <c r="T797" i="2"/>
  <c r="U789" i="2"/>
  <c r="T789" i="2"/>
  <c r="U781" i="2"/>
  <c r="T781" i="2"/>
  <c r="U773" i="2"/>
  <c r="T773" i="2"/>
  <c r="U765" i="2"/>
  <c r="T765" i="2"/>
  <c r="U757" i="2"/>
  <c r="T757" i="2"/>
  <c r="U749" i="2"/>
  <c r="T749" i="2"/>
  <c r="U741" i="2"/>
  <c r="T741" i="2"/>
  <c r="U733" i="2"/>
  <c r="T733" i="2"/>
  <c r="U725" i="2"/>
  <c r="T725" i="2"/>
  <c r="U717" i="2"/>
  <c r="T717" i="2"/>
  <c r="U709" i="2"/>
  <c r="T709" i="2"/>
  <c r="U701" i="2"/>
  <c r="T701" i="2"/>
  <c r="U693" i="2"/>
  <c r="T693" i="2"/>
  <c r="U685" i="2"/>
  <c r="T685" i="2"/>
  <c r="U677" i="2"/>
  <c r="T677" i="2"/>
  <c r="U669" i="2"/>
  <c r="T669" i="2"/>
  <c r="U661" i="2"/>
  <c r="T661" i="2"/>
  <c r="U653" i="2"/>
  <c r="T653" i="2"/>
  <c r="U645" i="2"/>
  <c r="T645" i="2"/>
  <c r="U637" i="2"/>
  <c r="T637" i="2"/>
  <c r="U629" i="2"/>
  <c r="T629" i="2"/>
  <c r="U621" i="2"/>
  <c r="T621" i="2"/>
  <c r="U613" i="2"/>
  <c r="T613" i="2"/>
  <c r="U605" i="2"/>
  <c r="T605" i="2"/>
  <c r="U597" i="2"/>
  <c r="T597" i="2"/>
  <c r="U589" i="2"/>
  <c r="T589" i="2"/>
  <c r="U581" i="2"/>
  <c r="T581" i="2"/>
  <c r="U573" i="2"/>
  <c r="T573" i="2"/>
  <c r="U565" i="2"/>
  <c r="T565" i="2"/>
  <c r="U557" i="2"/>
  <c r="T557" i="2"/>
  <c r="U549" i="2"/>
  <c r="T549" i="2"/>
  <c r="U541" i="2"/>
  <c r="T541" i="2"/>
  <c r="U533" i="2"/>
  <c r="T533" i="2"/>
  <c r="U525" i="2"/>
  <c r="T525" i="2"/>
  <c r="U517" i="2"/>
  <c r="T517" i="2"/>
  <c r="U509" i="2"/>
  <c r="T509" i="2"/>
  <c r="U501" i="2"/>
  <c r="T501" i="2"/>
  <c r="U493" i="2"/>
  <c r="T493" i="2"/>
  <c r="U485" i="2"/>
  <c r="T485" i="2"/>
  <c r="U477" i="2"/>
  <c r="T477" i="2"/>
  <c r="U469" i="2"/>
  <c r="T469" i="2"/>
  <c r="U461" i="2"/>
  <c r="T461" i="2"/>
  <c r="U453" i="2"/>
  <c r="T453" i="2"/>
  <c r="U445" i="2"/>
  <c r="T445" i="2"/>
  <c r="U437" i="2"/>
  <c r="T437" i="2"/>
  <c r="U429" i="2"/>
  <c r="T429" i="2"/>
  <c r="U421" i="2"/>
  <c r="T421" i="2"/>
  <c r="U413" i="2"/>
  <c r="T413" i="2"/>
  <c r="U405" i="2"/>
  <c r="T405" i="2"/>
  <c r="U397" i="2"/>
  <c r="T397" i="2"/>
  <c r="U389" i="2"/>
  <c r="T389" i="2"/>
  <c r="U381" i="2"/>
  <c r="T381" i="2"/>
  <c r="U373" i="2"/>
  <c r="T373" i="2"/>
  <c r="U365" i="2"/>
  <c r="T365" i="2"/>
  <c r="U357" i="2"/>
  <c r="T357" i="2"/>
  <c r="U349" i="2"/>
  <c r="T349" i="2"/>
  <c r="U341" i="2"/>
  <c r="T341" i="2"/>
  <c r="U333" i="2"/>
  <c r="T333" i="2"/>
  <c r="U325" i="2"/>
  <c r="T325" i="2"/>
  <c r="U317" i="2"/>
  <c r="T317" i="2"/>
  <c r="U309" i="2"/>
  <c r="T309" i="2"/>
  <c r="U301" i="2"/>
  <c r="T301" i="2"/>
  <c r="U293" i="2"/>
  <c r="T293" i="2"/>
  <c r="U285" i="2"/>
  <c r="T285" i="2"/>
  <c r="U277" i="2"/>
  <c r="T277" i="2"/>
  <c r="U269" i="2"/>
  <c r="T269" i="2"/>
  <c r="U261" i="2"/>
  <c r="T261" i="2"/>
  <c r="U253" i="2"/>
  <c r="T253" i="2"/>
  <c r="U245" i="2"/>
  <c r="T245" i="2"/>
  <c r="U237" i="2"/>
  <c r="T237" i="2"/>
  <c r="U229" i="2"/>
  <c r="T229" i="2"/>
  <c r="U221" i="2"/>
  <c r="T221" i="2"/>
  <c r="U213" i="2"/>
  <c r="T213" i="2"/>
  <c r="U205" i="2"/>
  <c r="T205" i="2"/>
  <c r="U197" i="2"/>
  <c r="T197" i="2"/>
  <c r="U189" i="2"/>
  <c r="T189" i="2"/>
  <c r="U181" i="2"/>
  <c r="T181" i="2"/>
  <c r="U173" i="2"/>
  <c r="T173" i="2"/>
  <c r="U165" i="2"/>
  <c r="T165" i="2"/>
  <c r="U157" i="2"/>
  <c r="T157" i="2"/>
  <c r="U149" i="2"/>
  <c r="T149" i="2"/>
  <c r="U141" i="2"/>
  <c r="T141" i="2"/>
  <c r="U133" i="2"/>
  <c r="T133" i="2"/>
  <c r="U125" i="2"/>
  <c r="T125" i="2"/>
  <c r="U117" i="2"/>
  <c r="T117" i="2"/>
  <c r="U109" i="2"/>
  <c r="T109" i="2"/>
  <c r="U996" i="2"/>
  <c r="T996" i="2"/>
  <c r="U988" i="2"/>
  <c r="T988" i="2"/>
  <c r="U980" i="2"/>
  <c r="T980" i="2"/>
  <c r="U972" i="2"/>
  <c r="T972" i="2"/>
  <c r="U964" i="2"/>
  <c r="T964" i="2"/>
  <c r="U956" i="2"/>
  <c r="T956" i="2"/>
  <c r="U948" i="2"/>
  <c r="T948" i="2"/>
  <c r="U940" i="2"/>
  <c r="T940" i="2"/>
  <c r="U932" i="2"/>
  <c r="T932" i="2"/>
  <c r="U924" i="2"/>
  <c r="T924" i="2"/>
  <c r="U916" i="2"/>
  <c r="T916" i="2"/>
  <c r="U908" i="2"/>
  <c r="T908" i="2"/>
  <c r="U900" i="2"/>
  <c r="T900" i="2"/>
  <c r="U892" i="2"/>
  <c r="T892" i="2"/>
  <c r="U884" i="2"/>
  <c r="T884" i="2"/>
  <c r="U876" i="2"/>
  <c r="T876" i="2"/>
  <c r="U868" i="2"/>
  <c r="T868" i="2"/>
  <c r="U860" i="2"/>
  <c r="T860" i="2"/>
  <c r="U852" i="2"/>
  <c r="T852" i="2"/>
  <c r="U844" i="2"/>
  <c r="T844" i="2"/>
  <c r="U836" i="2"/>
  <c r="T836" i="2"/>
  <c r="U828" i="2"/>
  <c r="T828" i="2"/>
  <c r="U820" i="2"/>
  <c r="T820" i="2"/>
  <c r="U812" i="2"/>
  <c r="T812" i="2"/>
  <c r="U804" i="2"/>
  <c r="T804" i="2"/>
  <c r="U796" i="2"/>
  <c r="T796" i="2"/>
  <c r="U788" i="2"/>
  <c r="T788" i="2"/>
  <c r="U780" i="2"/>
  <c r="T780" i="2"/>
  <c r="U772" i="2"/>
  <c r="T772" i="2"/>
  <c r="U764" i="2"/>
  <c r="T764" i="2"/>
  <c r="U756" i="2"/>
  <c r="T756" i="2"/>
  <c r="U748" i="2"/>
  <c r="T748" i="2"/>
  <c r="U740" i="2"/>
  <c r="T740" i="2"/>
  <c r="U732" i="2"/>
  <c r="T732" i="2"/>
  <c r="U724" i="2"/>
  <c r="T724" i="2"/>
  <c r="U716" i="2"/>
  <c r="T716" i="2"/>
  <c r="U708" i="2"/>
  <c r="T708" i="2"/>
  <c r="U700" i="2"/>
  <c r="T700" i="2"/>
  <c r="U692" i="2"/>
  <c r="T692" i="2"/>
  <c r="U684" i="2"/>
  <c r="T684" i="2"/>
  <c r="U676" i="2"/>
  <c r="T676" i="2"/>
  <c r="U668" i="2"/>
  <c r="T668" i="2"/>
  <c r="U660" i="2"/>
  <c r="T660" i="2"/>
  <c r="U652" i="2"/>
  <c r="T652" i="2"/>
  <c r="U644" i="2"/>
  <c r="T644" i="2"/>
  <c r="U636" i="2"/>
  <c r="T636" i="2"/>
  <c r="U628" i="2"/>
  <c r="T628" i="2"/>
  <c r="U620" i="2"/>
  <c r="T620" i="2"/>
  <c r="U612" i="2"/>
  <c r="T612" i="2"/>
  <c r="U604" i="2"/>
  <c r="T604" i="2"/>
  <c r="U596" i="2"/>
  <c r="T596" i="2"/>
  <c r="U588" i="2"/>
  <c r="T588" i="2"/>
  <c r="U580" i="2"/>
  <c r="T580" i="2"/>
  <c r="U572" i="2"/>
  <c r="T572" i="2"/>
  <c r="U564" i="2"/>
  <c r="T564" i="2"/>
  <c r="U556" i="2"/>
  <c r="T556" i="2"/>
  <c r="U548" i="2"/>
  <c r="T548" i="2"/>
  <c r="U540" i="2"/>
  <c r="T540" i="2"/>
  <c r="U532" i="2"/>
  <c r="T532" i="2"/>
  <c r="U524" i="2"/>
  <c r="T524" i="2"/>
  <c r="U516" i="2"/>
  <c r="T516" i="2"/>
  <c r="U508" i="2"/>
  <c r="T508" i="2"/>
  <c r="U500" i="2"/>
  <c r="T500" i="2"/>
  <c r="U492" i="2"/>
  <c r="T492" i="2"/>
  <c r="U484" i="2"/>
  <c r="T484" i="2"/>
  <c r="U476" i="2"/>
  <c r="T476" i="2"/>
  <c r="U468" i="2"/>
  <c r="T468" i="2"/>
  <c r="U460" i="2"/>
  <c r="T460" i="2"/>
  <c r="U452" i="2"/>
  <c r="T452" i="2"/>
  <c r="U444" i="2"/>
  <c r="T444" i="2"/>
  <c r="U436" i="2"/>
  <c r="T436" i="2"/>
  <c r="U428" i="2"/>
  <c r="T428" i="2"/>
  <c r="U420" i="2"/>
  <c r="T420" i="2"/>
  <c r="U412" i="2"/>
  <c r="T412" i="2"/>
  <c r="U404" i="2"/>
  <c r="T404" i="2"/>
  <c r="U396" i="2"/>
  <c r="T396" i="2"/>
  <c r="U388" i="2"/>
  <c r="T388" i="2"/>
  <c r="U380" i="2"/>
  <c r="T380" i="2"/>
  <c r="U372" i="2"/>
  <c r="T372" i="2"/>
  <c r="U364" i="2"/>
  <c r="T364" i="2"/>
  <c r="U356" i="2"/>
  <c r="T356" i="2"/>
  <c r="U348" i="2"/>
  <c r="T348" i="2"/>
  <c r="U340" i="2"/>
  <c r="T340" i="2"/>
  <c r="U332" i="2"/>
  <c r="T332" i="2"/>
  <c r="U324" i="2"/>
  <c r="T324" i="2"/>
  <c r="U316" i="2"/>
  <c r="T316" i="2"/>
  <c r="U308" i="2"/>
  <c r="T308" i="2"/>
  <c r="U300" i="2"/>
  <c r="T300" i="2"/>
  <c r="U292" i="2"/>
  <c r="T292" i="2"/>
  <c r="U284" i="2"/>
  <c r="T284" i="2"/>
  <c r="U276" i="2"/>
  <c r="T276" i="2"/>
  <c r="U268" i="2"/>
  <c r="T268" i="2"/>
  <c r="U260" i="2"/>
  <c r="T260" i="2"/>
  <c r="U252" i="2"/>
  <c r="T252" i="2"/>
  <c r="U244" i="2"/>
  <c r="T244" i="2"/>
  <c r="U236" i="2"/>
  <c r="T236" i="2"/>
  <c r="U228" i="2"/>
  <c r="T228" i="2"/>
  <c r="U220" i="2"/>
  <c r="T220" i="2"/>
  <c r="U212" i="2"/>
  <c r="T212" i="2"/>
  <c r="U204" i="2"/>
  <c r="T204" i="2"/>
  <c r="U196" i="2"/>
  <c r="T196" i="2"/>
  <c r="U188" i="2"/>
  <c r="T188" i="2"/>
  <c r="U180" i="2"/>
  <c r="T180" i="2"/>
  <c r="U172" i="2"/>
  <c r="T172" i="2"/>
  <c r="U164" i="2"/>
  <c r="T164" i="2"/>
  <c r="U156" i="2"/>
  <c r="T156" i="2"/>
  <c r="U148" i="2"/>
  <c r="T148" i="2"/>
  <c r="U140" i="2"/>
  <c r="T140" i="2"/>
  <c r="U132" i="2"/>
  <c r="T132" i="2"/>
  <c r="U124" i="2"/>
  <c r="T124" i="2"/>
  <c r="U116" i="2"/>
  <c r="T116" i="2"/>
  <c r="U108" i="2"/>
  <c r="T108" i="2"/>
  <c r="U1003" i="2"/>
  <c r="T1003" i="2"/>
  <c r="U995" i="2"/>
  <c r="T995" i="2"/>
  <c r="U987" i="2"/>
  <c r="T987" i="2"/>
  <c r="U979" i="2"/>
  <c r="T979" i="2"/>
  <c r="U971" i="2"/>
  <c r="T971" i="2"/>
  <c r="U963" i="2"/>
  <c r="T963" i="2"/>
  <c r="U955" i="2"/>
  <c r="T955" i="2"/>
  <c r="U947" i="2"/>
  <c r="T947" i="2"/>
  <c r="U939" i="2"/>
  <c r="T939" i="2"/>
  <c r="U931" i="2"/>
  <c r="T931" i="2"/>
  <c r="U923" i="2"/>
  <c r="T923" i="2"/>
  <c r="U915" i="2"/>
  <c r="T915" i="2"/>
  <c r="U907" i="2"/>
  <c r="T907" i="2"/>
  <c r="U899" i="2"/>
  <c r="T899" i="2"/>
  <c r="U891" i="2"/>
  <c r="T891" i="2"/>
  <c r="U883" i="2"/>
  <c r="T883" i="2"/>
  <c r="U875" i="2"/>
  <c r="T875" i="2"/>
  <c r="U867" i="2"/>
  <c r="T867" i="2"/>
  <c r="U859" i="2"/>
  <c r="T859" i="2"/>
  <c r="U851" i="2"/>
  <c r="T851" i="2"/>
  <c r="U843" i="2"/>
  <c r="T843" i="2"/>
  <c r="U835" i="2"/>
  <c r="T835" i="2"/>
  <c r="U827" i="2"/>
  <c r="T827" i="2"/>
  <c r="U819" i="2"/>
  <c r="T819" i="2"/>
  <c r="U811" i="2"/>
  <c r="T811" i="2"/>
  <c r="U803" i="2"/>
  <c r="T803" i="2"/>
  <c r="U795" i="2"/>
  <c r="T795" i="2"/>
  <c r="U787" i="2"/>
  <c r="T787" i="2"/>
  <c r="U779" i="2"/>
  <c r="T779" i="2"/>
  <c r="U771" i="2"/>
  <c r="T771" i="2"/>
  <c r="U763" i="2"/>
  <c r="T763" i="2"/>
  <c r="U755" i="2"/>
  <c r="T755" i="2"/>
  <c r="U747" i="2"/>
  <c r="T747" i="2"/>
  <c r="U739" i="2"/>
  <c r="T739" i="2"/>
  <c r="U731" i="2"/>
  <c r="T731" i="2"/>
  <c r="U723" i="2"/>
  <c r="T723" i="2"/>
  <c r="U715" i="2"/>
  <c r="T715" i="2"/>
  <c r="U707" i="2"/>
  <c r="T707" i="2"/>
  <c r="U699" i="2"/>
  <c r="T699" i="2"/>
  <c r="U691" i="2"/>
  <c r="T691" i="2"/>
  <c r="U683" i="2"/>
  <c r="T683" i="2"/>
  <c r="U675" i="2"/>
  <c r="T675" i="2"/>
  <c r="U667" i="2"/>
  <c r="T667" i="2"/>
  <c r="U659" i="2"/>
  <c r="T659" i="2"/>
  <c r="U651" i="2"/>
  <c r="T651" i="2"/>
  <c r="U643" i="2"/>
  <c r="T643" i="2"/>
  <c r="U635" i="2"/>
  <c r="T635" i="2"/>
  <c r="U627" i="2"/>
  <c r="T627" i="2"/>
  <c r="U619" i="2"/>
  <c r="T619" i="2"/>
  <c r="U611" i="2"/>
  <c r="T611" i="2"/>
  <c r="U603" i="2"/>
  <c r="T603" i="2"/>
  <c r="U595" i="2"/>
  <c r="T595" i="2"/>
  <c r="U587" i="2"/>
  <c r="T587" i="2"/>
  <c r="U579" i="2"/>
  <c r="T579" i="2"/>
  <c r="U571" i="2"/>
  <c r="T571" i="2"/>
  <c r="U563" i="2"/>
  <c r="T563" i="2"/>
  <c r="U555" i="2"/>
  <c r="T555" i="2"/>
  <c r="U547" i="2"/>
  <c r="T547" i="2"/>
  <c r="U539" i="2"/>
  <c r="T539" i="2"/>
  <c r="U531" i="2"/>
  <c r="T531" i="2"/>
  <c r="U523" i="2"/>
  <c r="T523" i="2"/>
  <c r="U515" i="2"/>
  <c r="T515" i="2"/>
  <c r="U507" i="2"/>
  <c r="T507" i="2"/>
  <c r="U499" i="2"/>
  <c r="T499" i="2"/>
  <c r="U491" i="2"/>
  <c r="T491" i="2"/>
  <c r="U483" i="2"/>
  <c r="T483" i="2"/>
  <c r="U475" i="2"/>
  <c r="T475" i="2"/>
  <c r="U467" i="2"/>
  <c r="T467" i="2"/>
  <c r="U459" i="2"/>
  <c r="T459" i="2"/>
  <c r="U451" i="2"/>
  <c r="T451" i="2"/>
  <c r="U443" i="2"/>
  <c r="T443" i="2"/>
  <c r="U435" i="2"/>
  <c r="T435" i="2"/>
  <c r="U427" i="2"/>
  <c r="T427" i="2"/>
  <c r="U419" i="2"/>
  <c r="T419" i="2"/>
  <c r="U411" i="2"/>
  <c r="T411" i="2"/>
  <c r="U403" i="2"/>
  <c r="T403" i="2"/>
  <c r="U395" i="2"/>
  <c r="T395" i="2"/>
  <c r="U387" i="2"/>
  <c r="T387" i="2"/>
  <c r="U379" i="2"/>
  <c r="T379" i="2"/>
  <c r="U371" i="2"/>
  <c r="T371" i="2"/>
  <c r="U363" i="2"/>
  <c r="T363" i="2"/>
  <c r="U355" i="2"/>
  <c r="T355" i="2"/>
  <c r="U347" i="2"/>
  <c r="T347" i="2"/>
  <c r="U339" i="2"/>
  <c r="T339" i="2"/>
  <c r="U331" i="2"/>
  <c r="T331" i="2"/>
  <c r="U323" i="2"/>
  <c r="T323" i="2"/>
  <c r="U315" i="2"/>
  <c r="T315" i="2"/>
  <c r="U307" i="2"/>
  <c r="T307" i="2"/>
  <c r="U299" i="2"/>
  <c r="T299" i="2"/>
  <c r="U291" i="2"/>
  <c r="T291" i="2"/>
  <c r="U283" i="2"/>
  <c r="T283" i="2"/>
  <c r="U275" i="2"/>
  <c r="T275" i="2"/>
  <c r="U267" i="2"/>
  <c r="T267" i="2"/>
  <c r="U259" i="2"/>
  <c r="T259" i="2"/>
  <c r="U251" i="2"/>
  <c r="T251" i="2"/>
  <c r="U243" i="2"/>
  <c r="T243" i="2"/>
  <c r="U235" i="2"/>
  <c r="T235" i="2"/>
  <c r="U227" i="2"/>
  <c r="T227" i="2"/>
  <c r="U219" i="2"/>
  <c r="T219" i="2"/>
  <c r="U211" i="2"/>
  <c r="T211" i="2"/>
  <c r="U203" i="2"/>
  <c r="T203" i="2"/>
  <c r="U195" i="2"/>
  <c r="T195" i="2"/>
  <c r="U187" i="2"/>
  <c r="T187" i="2"/>
  <c r="U179" i="2"/>
  <c r="T179" i="2"/>
  <c r="U171" i="2"/>
  <c r="T171" i="2"/>
  <c r="U163" i="2"/>
  <c r="T163" i="2"/>
  <c r="U155" i="2"/>
  <c r="T155" i="2"/>
  <c r="U147" i="2"/>
  <c r="T147" i="2"/>
  <c r="U139" i="2"/>
  <c r="T139" i="2"/>
  <c r="U131" i="2"/>
  <c r="T131" i="2"/>
  <c r="U123" i="2"/>
  <c r="T123" i="2"/>
  <c r="U115" i="2"/>
  <c r="T115" i="2"/>
  <c r="U107" i="2"/>
  <c r="T107" i="2"/>
  <c r="U1002" i="2"/>
  <c r="T1002" i="2"/>
  <c r="U994" i="2"/>
  <c r="T994" i="2"/>
  <c r="U986" i="2"/>
  <c r="T986" i="2"/>
  <c r="U978" i="2"/>
  <c r="T978" i="2"/>
  <c r="U970" i="2"/>
  <c r="T970" i="2"/>
  <c r="U962" i="2"/>
  <c r="T962" i="2"/>
  <c r="U954" i="2"/>
  <c r="T954" i="2"/>
  <c r="U946" i="2"/>
  <c r="T946" i="2"/>
  <c r="U938" i="2"/>
  <c r="T938" i="2"/>
  <c r="U930" i="2"/>
  <c r="T930" i="2"/>
  <c r="U922" i="2"/>
  <c r="T922" i="2"/>
  <c r="U914" i="2"/>
  <c r="T914" i="2"/>
  <c r="U906" i="2"/>
  <c r="T906" i="2"/>
  <c r="U898" i="2"/>
  <c r="T898" i="2"/>
  <c r="U890" i="2"/>
  <c r="T890" i="2"/>
  <c r="U882" i="2"/>
  <c r="T882" i="2"/>
  <c r="U874" i="2"/>
  <c r="T874" i="2"/>
  <c r="U866" i="2"/>
  <c r="T866" i="2"/>
  <c r="U858" i="2"/>
  <c r="T858" i="2"/>
  <c r="U850" i="2"/>
  <c r="T850" i="2"/>
  <c r="U842" i="2"/>
  <c r="T842" i="2"/>
  <c r="U834" i="2"/>
  <c r="T834" i="2"/>
  <c r="U826" i="2"/>
  <c r="T826" i="2"/>
  <c r="U818" i="2"/>
  <c r="T818" i="2"/>
  <c r="U810" i="2"/>
  <c r="T810" i="2"/>
  <c r="U802" i="2"/>
  <c r="T802" i="2"/>
  <c r="U794" i="2"/>
  <c r="T794" i="2"/>
  <c r="U786" i="2"/>
  <c r="T786" i="2"/>
  <c r="U778" i="2"/>
  <c r="T778" i="2"/>
  <c r="U770" i="2"/>
  <c r="T770" i="2"/>
  <c r="U762" i="2"/>
  <c r="T762" i="2"/>
  <c r="U754" i="2"/>
  <c r="T754" i="2"/>
  <c r="U746" i="2"/>
  <c r="T746" i="2"/>
  <c r="U738" i="2"/>
  <c r="T738" i="2"/>
  <c r="U730" i="2"/>
  <c r="T730" i="2"/>
  <c r="U722" i="2"/>
  <c r="T722" i="2"/>
  <c r="U714" i="2"/>
  <c r="T714" i="2"/>
  <c r="U706" i="2"/>
  <c r="T706" i="2"/>
  <c r="U698" i="2"/>
  <c r="T698" i="2"/>
  <c r="U690" i="2"/>
  <c r="T690" i="2"/>
  <c r="U682" i="2"/>
  <c r="T682" i="2"/>
  <c r="U674" i="2"/>
  <c r="T674" i="2"/>
  <c r="U666" i="2"/>
  <c r="T666" i="2"/>
  <c r="U658" i="2"/>
  <c r="T658" i="2"/>
  <c r="U650" i="2"/>
  <c r="T650" i="2"/>
  <c r="U642" i="2"/>
  <c r="T642" i="2"/>
  <c r="U634" i="2"/>
  <c r="T634" i="2"/>
  <c r="U626" i="2"/>
  <c r="T626" i="2"/>
  <c r="U618" i="2"/>
  <c r="T618" i="2"/>
  <c r="U610" i="2"/>
  <c r="T610" i="2"/>
  <c r="U602" i="2"/>
  <c r="T602" i="2"/>
  <c r="U594" i="2"/>
  <c r="T594" i="2"/>
  <c r="U586" i="2"/>
  <c r="T586" i="2"/>
  <c r="U578" i="2"/>
  <c r="T578" i="2"/>
  <c r="U570" i="2"/>
  <c r="T570" i="2"/>
  <c r="U562" i="2"/>
  <c r="T562" i="2"/>
  <c r="U554" i="2"/>
  <c r="T554" i="2"/>
  <c r="U546" i="2"/>
  <c r="T546" i="2"/>
  <c r="U538" i="2"/>
  <c r="T538" i="2"/>
  <c r="U530" i="2"/>
  <c r="T530" i="2"/>
  <c r="U522" i="2"/>
  <c r="T522" i="2"/>
  <c r="U514" i="2"/>
  <c r="T514" i="2"/>
  <c r="U506" i="2"/>
  <c r="T506" i="2"/>
  <c r="U498" i="2"/>
  <c r="T498" i="2"/>
  <c r="U490" i="2"/>
  <c r="T490" i="2"/>
  <c r="U482" i="2"/>
  <c r="T482" i="2"/>
  <c r="U474" i="2"/>
  <c r="T474" i="2"/>
  <c r="U466" i="2"/>
  <c r="T466" i="2"/>
  <c r="U458" i="2"/>
  <c r="T458" i="2"/>
  <c r="U450" i="2"/>
  <c r="T450" i="2"/>
  <c r="U442" i="2"/>
  <c r="T442" i="2"/>
  <c r="U434" i="2"/>
  <c r="T434" i="2"/>
  <c r="U426" i="2"/>
  <c r="T426" i="2"/>
  <c r="U418" i="2"/>
  <c r="T418" i="2"/>
  <c r="U410" i="2"/>
  <c r="T410" i="2"/>
  <c r="U402" i="2"/>
  <c r="T402" i="2"/>
  <c r="U394" i="2"/>
  <c r="T394" i="2"/>
  <c r="U386" i="2"/>
  <c r="T386" i="2"/>
  <c r="U378" i="2"/>
  <c r="T378" i="2"/>
  <c r="U370" i="2"/>
  <c r="T370" i="2"/>
  <c r="U362" i="2"/>
  <c r="T362" i="2"/>
  <c r="U354" i="2"/>
  <c r="T354" i="2"/>
  <c r="U346" i="2"/>
  <c r="T346" i="2"/>
  <c r="U338" i="2"/>
  <c r="T338" i="2"/>
  <c r="U330" i="2"/>
  <c r="T330" i="2"/>
  <c r="U322" i="2"/>
  <c r="T322" i="2"/>
  <c r="U314" i="2"/>
  <c r="T314" i="2"/>
  <c r="U306" i="2"/>
  <c r="T306" i="2"/>
  <c r="U298" i="2"/>
  <c r="T298" i="2"/>
  <c r="U290" i="2"/>
  <c r="T290" i="2"/>
  <c r="U282" i="2"/>
  <c r="T282" i="2"/>
  <c r="U274" i="2"/>
  <c r="T274" i="2"/>
  <c r="U266" i="2"/>
  <c r="T266" i="2"/>
  <c r="U258" i="2"/>
  <c r="T258" i="2"/>
  <c r="U250" i="2"/>
  <c r="T250" i="2"/>
  <c r="U242" i="2"/>
  <c r="T242" i="2"/>
  <c r="U234" i="2"/>
  <c r="T234" i="2"/>
  <c r="U226" i="2"/>
  <c r="T226" i="2"/>
  <c r="U218" i="2"/>
  <c r="T218" i="2"/>
  <c r="U210" i="2"/>
  <c r="T210" i="2"/>
  <c r="U202" i="2"/>
  <c r="T202" i="2"/>
  <c r="U194" i="2"/>
  <c r="T194" i="2"/>
  <c r="U186" i="2"/>
  <c r="T186" i="2"/>
  <c r="U178" i="2"/>
  <c r="T178" i="2"/>
  <c r="U170" i="2"/>
  <c r="T170" i="2"/>
  <c r="U162" i="2"/>
  <c r="T162" i="2"/>
  <c r="U154" i="2"/>
  <c r="T154" i="2"/>
  <c r="U146" i="2"/>
  <c r="T146" i="2"/>
  <c r="U138" i="2"/>
  <c r="T138" i="2"/>
  <c r="U130" i="2"/>
  <c r="T130" i="2"/>
  <c r="U122" i="2"/>
  <c r="T122" i="2"/>
  <c r="U114" i="2"/>
  <c r="T114" i="2"/>
  <c r="U106" i="2"/>
  <c r="T106" i="2"/>
  <c r="U1001" i="2"/>
  <c r="T1001" i="2"/>
  <c r="U993" i="2"/>
  <c r="T993" i="2"/>
  <c r="U985" i="2"/>
  <c r="T985" i="2"/>
  <c r="U977" i="2"/>
  <c r="T977" i="2"/>
  <c r="U969" i="2"/>
  <c r="T969" i="2"/>
  <c r="U961" i="2"/>
  <c r="T961" i="2"/>
  <c r="U953" i="2"/>
  <c r="T953" i="2"/>
  <c r="U945" i="2"/>
  <c r="T945" i="2"/>
  <c r="U937" i="2"/>
  <c r="T937" i="2"/>
  <c r="U929" i="2"/>
  <c r="T929" i="2"/>
  <c r="U921" i="2"/>
  <c r="T921" i="2"/>
  <c r="U913" i="2"/>
  <c r="T913" i="2"/>
  <c r="U905" i="2"/>
  <c r="T905" i="2"/>
  <c r="U897" i="2"/>
  <c r="T897" i="2"/>
  <c r="U889" i="2"/>
  <c r="T889" i="2"/>
  <c r="U881" i="2"/>
  <c r="T881" i="2"/>
  <c r="U873" i="2"/>
  <c r="T873" i="2"/>
  <c r="U865" i="2"/>
  <c r="T865" i="2"/>
  <c r="U857" i="2"/>
  <c r="T857" i="2"/>
  <c r="U849" i="2"/>
  <c r="T849" i="2"/>
  <c r="U841" i="2"/>
  <c r="T841" i="2"/>
  <c r="U833" i="2"/>
  <c r="T833" i="2"/>
  <c r="U825" i="2"/>
  <c r="T825" i="2"/>
  <c r="U817" i="2"/>
  <c r="T817" i="2"/>
  <c r="U809" i="2"/>
  <c r="T809" i="2"/>
  <c r="U801" i="2"/>
  <c r="T801" i="2"/>
  <c r="U793" i="2"/>
  <c r="T793" i="2"/>
  <c r="U785" i="2"/>
  <c r="T785" i="2"/>
  <c r="U777" i="2"/>
  <c r="T777" i="2"/>
  <c r="U769" i="2"/>
  <c r="T769" i="2"/>
  <c r="U761" i="2"/>
  <c r="T761" i="2"/>
  <c r="U753" i="2"/>
  <c r="T753" i="2"/>
  <c r="U745" i="2"/>
  <c r="T745" i="2"/>
  <c r="U737" i="2"/>
  <c r="T737" i="2"/>
  <c r="U729" i="2"/>
  <c r="T729" i="2"/>
  <c r="U721" i="2"/>
  <c r="T721" i="2"/>
  <c r="U713" i="2"/>
  <c r="T713" i="2"/>
  <c r="U705" i="2"/>
  <c r="T705" i="2"/>
  <c r="U697" i="2"/>
  <c r="T697" i="2"/>
  <c r="U689" i="2"/>
  <c r="T689" i="2"/>
  <c r="U681" i="2"/>
  <c r="T681" i="2"/>
  <c r="U673" i="2"/>
  <c r="T673" i="2"/>
  <c r="U665" i="2"/>
  <c r="T665" i="2"/>
  <c r="U657" i="2"/>
  <c r="T657" i="2"/>
  <c r="U649" i="2"/>
  <c r="T649" i="2"/>
  <c r="U641" i="2"/>
  <c r="T641" i="2"/>
  <c r="U633" i="2"/>
  <c r="T633" i="2"/>
  <c r="U625" i="2"/>
  <c r="T625" i="2"/>
  <c r="U617" i="2"/>
  <c r="T617" i="2"/>
  <c r="U609" i="2"/>
  <c r="T609" i="2"/>
  <c r="U601" i="2"/>
  <c r="T601" i="2"/>
  <c r="U593" i="2"/>
  <c r="T593" i="2"/>
  <c r="U585" i="2"/>
  <c r="T585" i="2"/>
  <c r="U577" i="2"/>
  <c r="T577" i="2"/>
  <c r="U569" i="2"/>
  <c r="T569" i="2"/>
  <c r="U561" i="2"/>
  <c r="T561" i="2"/>
  <c r="U553" i="2"/>
  <c r="T553" i="2"/>
  <c r="U545" i="2"/>
  <c r="T545" i="2"/>
  <c r="U537" i="2"/>
  <c r="T537" i="2"/>
  <c r="U529" i="2"/>
  <c r="T529" i="2"/>
  <c r="U521" i="2"/>
  <c r="T521" i="2"/>
  <c r="U513" i="2"/>
  <c r="T513" i="2"/>
  <c r="U505" i="2"/>
  <c r="T505" i="2"/>
  <c r="U497" i="2"/>
  <c r="T497" i="2"/>
  <c r="U489" i="2"/>
  <c r="T489" i="2"/>
  <c r="U481" i="2"/>
  <c r="T481" i="2"/>
  <c r="U473" i="2"/>
  <c r="T473" i="2"/>
  <c r="U465" i="2"/>
  <c r="T465" i="2"/>
  <c r="U457" i="2"/>
  <c r="T457" i="2"/>
  <c r="U449" i="2"/>
  <c r="T449" i="2"/>
  <c r="U441" i="2"/>
  <c r="T441" i="2"/>
  <c r="U433" i="2"/>
  <c r="T433" i="2"/>
  <c r="U425" i="2"/>
  <c r="T425" i="2"/>
  <c r="U417" i="2"/>
  <c r="T417" i="2"/>
  <c r="U409" i="2"/>
  <c r="T409" i="2"/>
  <c r="U401" i="2"/>
  <c r="T401" i="2"/>
  <c r="U393" i="2"/>
  <c r="T393" i="2"/>
  <c r="U385" i="2"/>
  <c r="T385" i="2"/>
  <c r="U377" i="2"/>
  <c r="T377" i="2"/>
  <c r="U369" i="2"/>
  <c r="T369" i="2"/>
  <c r="U361" i="2"/>
  <c r="T361" i="2"/>
  <c r="U353" i="2"/>
  <c r="T353" i="2"/>
  <c r="U345" i="2"/>
  <c r="T345" i="2"/>
  <c r="U337" i="2"/>
  <c r="T337" i="2"/>
  <c r="U329" i="2"/>
  <c r="T329" i="2"/>
  <c r="U321" i="2"/>
  <c r="T321" i="2"/>
  <c r="U313" i="2"/>
  <c r="T313" i="2"/>
  <c r="U305" i="2"/>
  <c r="T305" i="2"/>
  <c r="U297" i="2"/>
  <c r="T297" i="2"/>
  <c r="U289" i="2"/>
  <c r="T289" i="2"/>
  <c r="U281" i="2"/>
  <c r="T281" i="2"/>
  <c r="U273" i="2"/>
  <c r="T273" i="2"/>
  <c r="U265" i="2"/>
  <c r="T265" i="2"/>
  <c r="U257" i="2"/>
  <c r="T257" i="2"/>
  <c r="U249" i="2"/>
  <c r="T249" i="2"/>
  <c r="U241" i="2"/>
  <c r="T241" i="2"/>
  <c r="U233" i="2"/>
  <c r="T233" i="2"/>
  <c r="U225" i="2"/>
  <c r="T225" i="2"/>
  <c r="U217" i="2"/>
  <c r="T217" i="2"/>
  <c r="U209" i="2"/>
  <c r="T209" i="2"/>
  <c r="U201" i="2"/>
  <c r="T201" i="2"/>
  <c r="U193" i="2"/>
  <c r="T193" i="2"/>
  <c r="U185" i="2"/>
  <c r="T185" i="2"/>
  <c r="U177" i="2"/>
  <c r="T177" i="2"/>
  <c r="U169" i="2"/>
  <c r="T169" i="2"/>
  <c r="U161" i="2"/>
  <c r="T161" i="2"/>
  <c r="U153" i="2"/>
  <c r="T153" i="2"/>
  <c r="U145" i="2"/>
  <c r="T145" i="2"/>
  <c r="U137" i="2"/>
  <c r="T137" i="2"/>
  <c r="U129" i="2"/>
  <c r="T129" i="2"/>
  <c r="U121" i="2"/>
  <c r="T121" i="2"/>
  <c r="U113" i="2"/>
  <c r="T113" i="2"/>
  <c r="U105" i="2"/>
  <c r="T105" i="2"/>
  <c r="U1000" i="2"/>
  <c r="T1000" i="2"/>
  <c r="U992" i="2"/>
  <c r="T992" i="2"/>
  <c r="U984" i="2"/>
  <c r="T984" i="2"/>
  <c r="U976" i="2"/>
  <c r="T976" i="2"/>
  <c r="U968" i="2"/>
  <c r="T968" i="2"/>
  <c r="U960" i="2"/>
  <c r="T960" i="2"/>
  <c r="U952" i="2"/>
  <c r="T952" i="2"/>
  <c r="U944" i="2"/>
  <c r="T944" i="2"/>
  <c r="U936" i="2"/>
  <c r="T936" i="2"/>
  <c r="U928" i="2"/>
  <c r="T928" i="2"/>
  <c r="U920" i="2"/>
  <c r="T920" i="2"/>
  <c r="U912" i="2"/>
  <c r="T912" i="2"/>
  <c r="U904" i="2"/>
  <c r="T904" i="2"/>
  <c r="U896" i="2"/>
  <c r="T896" i="2"/>
  <c r="U888" i="2"/>
  <c r="T888" i="2"/>
  <c r="U880" i="2"/>
  <c r="T880" i="2"/>
  <c r="U872" i="2"/>
  <c r="T872" i="2"/>
  <c r="U864" i="2"/>
  <c r="T864" i="2"/>
  <c r="U856" i="2"/>
  <c r="T856" i="2"/>
  <c r="U848" i="2"/>
  <c r="T848" i="2"/>
  <c r="U840" i="2"/>
  <c r="T840" i="2"/>
  <c r="U832" i="2"/>
  <c r="T832" i="2"/>
  <c r="U824" i="2"/>
  <c r="T824" i="2"/>
  <c r="U816" i="2"/>
  <c r="T816" i="2"/>
  <c r="U808" i="2"/>
  <c r="T808" i="2"/>
  <c r="U800" i="2"/>
  <c r="T800" i="2"/>
  <c r="U792" i="2"/>
  <c r="T792" i="2"/>
  <c r="U784" i="2"/>
  <c r="T784" i="2"/>
  <c r="U776" i="2"/>
  <c r="T776" i="2"/>
  <c r="U768" i="2"/>
  <c r="T768" i="2"/>
  <c r="U760" i="2"/>
  <c r="T760" i="2"/>
  <c r="U752" i="2"/>
  <c r="T752" i="2"/>
  <c r="U744" i="2"/>
  <c r="T744" i="2"/>
  <c r="U736" i="2"/>
  <c r="T736" i="2"/>
  <c r="U728" i="2"/>
  <c r="T728" i="2"/>
  <c r="U720" i="2"/>
  <c r="T720" i="2"/>
  <c r="U712" i="2"/>
  <c r="T712" i="2"/>
  <c r="U704" i="2"/>
  <c r="T704" i="2"/>
  <c r="U696" i="2"/>
  <c r="T696" i="2"/>
  <c r="U688" i="2"/>
  <c r="T688" i="2"/>
  <c r="U680" i="2"/>
  <c r="T680" i="2"/>
  <c r="U672" i="2"/>
  <c r="T672" i="2"/>
  <c r="U664" i="2"/>
  <c r="T664" i="2"/>
  <c r="U656" i="2"/>
  <c r="T656" i="2"/>
  <c r="U648" i="2"/>
  <c r="T648" i="2"/>
  <c r="U640" i="2"/>
  <c r="T640" i="2"/>
  <c r="U632" i="2"/>
  <c r="T632" i="2"/>
  <c r="U624" i="2"/>
  <c r="T624" i="2"/>
  <c r="U616" i="2"/>
  <c r="T616" i="2"/>
  <c r="U608" i="2"/>
  <c r="T608" i="2"/>
  <c r="U600" i="2"/>
  <c r="T600" i="2"/>
  <c r="U592" i="2"/>
  <c r="T592" i="2"/>
  <c r="U584" i="2"/>
  <c r="T584" i="2"/>
  <c r="U576" i="2"/>
  <c r="T576" i="2"/>
  <c r="U568" i="2"/>
  <c r="T568" i="2"/>
  <c r="U560" i="2"/>
  <c r="T560" i="2"/>
  <c r="U552" i="2"/>
  <c r="T552" i="2"/>
  <c r="U544" i="2"/>
  <c r="T544" i="2"/>
  <c r="U536" i="2"/>
  <c r="T536" i="2"/>
  <c r="U528" i="2"/>
  <c r="T528" i="2"/>
  <c r="U520" i="2"/>
  <c r="T520" i="2"/>
  <c r="U512" i="2"/>
  <c r="T512" i="2"/>
  <c r="U504" i="2"/>
  <c r="T504" i="2"/>
  <c r="U496" i="2"/>
  <c r="T496" i="2"/>
  <c r="U488" i="2"/>
  <c r="T488" i="2"/>
  <c r="U480" i="2"/>
  <c r="T480" i="2"/>
  <c r="U472" i="2"/>
  <c r="T472" i="2"/>
  <c r="U464" i="2"/>
  <c r="T464" i="2"/>
  <c r="U456" i="2"/>
  <c r="T456" i="2"/>
  <c r="U448" i="2"/>
  <c r="T448" i="2"/>
  <c r="U440" i="2"/>
  <c r="T440" i="2"/>
  <c r="U432" i="2"/>
  <c r="T432" i="2"/>
  <c r="U424" i="2"/>
  <c r="T424" i="2"/>
  <c r="U416" i="2"/>
  <c r="T416" i="2"/>
  <c r="U408" i="2"/>
  <c r="T408" i="2"/>
  <c r="U400" i="2"/>
  <c r="T400" i="2"/>
  <c r="U392" i="2"/>
  <c r="T392" i="2"/>
  <c r="U384" i="2"/>
  <c r="T384" i="2"/>
  <c r="U376" i="2"/>
  <c r="T376" i="2"/>
  <c r="U368" i="2"/>
  <c r="T368" i="2"/>
  <c r="U360" i="2"/>
  <c r="T360" i="2"/>
  <c r="U352" i="2"/>
  <c r="T352" i="2"/>
  <c r="U344" i="2"/>
  <c r="T344" i="2"/>
  <c r="U336" i="2"/>
  <c r="T336" i="2"/>
  <c r="U328" i="2"/>
  <c r="T328" i="2"/>
  <c r="U320" i="2"/>
  <c r="T320" i="2"/>
  <c r="U312" i="2"/>
  <c r="T312" i="2"/>
  <c r="U304" i="2"/>
  <c r="T304" i="2"/>
  <c r="U296" i="2"/>
  <c r="T296" i="2"/>
  <c r="U288" i="2"/>
  <c r="T288" i="2"/>
  <c r="U280" i="2"/>
  <c r="T280" i="2"/>
  <c r="U272" i="2"/>
  <c r="T272" i="2"/>
  <c r="U264" i="2"/>
  <c r="T264" i="2"/>
  <c r="U256" i="2"/>
  <c r="T256" i="2"/>
  <c r="U248" i="2"/>
  <c r="T248" i="2"/>
  <c r="U240" i="2"/>
  <c r="T240" i="2"/>
  <c r="U232" i="2"/>
  <c r="T232" i="2"/>
  <c r="U224" i="2"/>
  <c r="T224" i="2"/>
  <c r="U216" i="2"/>
  <c r="T216" i="2"/>
  <c r="U208" i="2"/>
  <c r="T208" i="2"/>
  <c r="U200" i="2"/>
  <c r="T200" i="2"/>
  <c r="U192" i="2"/>
  <c r="T192" i="2"/>
  <c r="U184" i="2"/>
  <c r="T184" i="2"/>
  <c r="U176" i="2"/>
  <c r="T176" i="2"/>
  <c r="U168" i="2"/>
  <c r="T168" i="2"/>
  <c r="U160" i="2"/>
  <c r="T160" i="2"/>
  <c r="U152" i="2"/>
  <c r="T152" i="2"/>
  <c r="U144" i="2"/>
  <c r="T144" i="2"/>
  <c r="U136" i="2"/>
  <c r="T136" i="2"/>
  <c r="U128" i="2"/>
  <c r="T128" i="2"/>
  <c r="U120" i="2"/>
  <c r="T120" i="2"/>
  <c r="U112" i="2"/>
  <c r="T112" i="2"/>
  <c r="U104" i="2"/>
  <c r="T104" i="2"/>
  <c r="P69" i="2"/>
  <c r="P61" i="2"/>
  <c r="P53" i="2"/>
  <c r="P45" i="2"/>
  <c r="P100" i="2"/>
  <c r="P84" i="2"/>
  <c r="P20" i="2"/>
  <c r="P12" i="2"/>
  <c r="P43" i="2"/>
  <c r="P74" i="2"/>
  <c r="P34" i="2"/>
  <c r="P18" i="2"/>
  <c r="I6" i="2"/>
  <c r="P57" i="2"/>
  <c r="I7" i="2"/>
  <c r="P96" i="2"/>
  <c r="P80" i="2"/>
  <c r="P72" i="2"/>
  <c r="P64" i="2"/>
  <c r="P56" i="2"/>
  <c r="P16" i="2"/>
  <c r="P79" i="2"/>
  <c r="P70" i="2"/>
  <c r="P62" i="2"/>
  <c r="P46" i="2"/>
  <c r="I10" i="2"/>
  <c r="I11" i="2"/>
  <c r="J101" i="2"/>
  <c r="O101" i="2" s="1"/>
  <c r="J93" i="2"/>
  <c r="J85" i="2"/>
  <c r="J77" i="2"/>
  <c r="J69" i="2"/>
  <c r="J61" i="2"/>
  <c r="J53" i="2"/>
  <c r="J45" i="2"/>
  <c r="J37" i="2"/>
  <c r="O37" i="2" s="1"/>
  <c r="J29" i="2"/>
  <c r="J21" i="2"/>
  <c r="J13" i="2"/>
  <c r="K103" i="2"/>
  <c r="K95" i="2"/>
  <c r="K87" i="2"/>
  <c r="K79" i="2"/>
  <c r="K71" i="2"/>
  <c r="K63" i="2"/>
  <c r="K55" i="2"/>
  <c r="K47" i="2"/>
  <c r="K39" i="2"/>
  <c r="K31" i="2"/>
  <c r="K23" i="2"/>
  <c r="K15" i="2"/>
  <c r="K7" i="2"/>
  <c r="P41" i="2"/>
  <c r="J100" i="2"/>
  <c r="J92" i="2"/>
  <c r="J84" i="2"/>
  <c r="J76" i="2"/>
  <c r="J68" i="2"/>
  <c r="O68" i="2" s="1"/>
  <c r="J60" i="2"/>
  <c r="J52" i="2"/>
  <c r="J44" i="2"/>
  <c r="J36" i="2"/>
  <c r="J28" i="2"/>
  <c r="J20" i="2"/>
  <c r="J12" i="2"/>
  <c r="K102" i="2"/>
  <c r="K94" i="2"/>
  <c r="K86" i="2"/>
  <c r="K78" i="2"/>
  <c r="K70" i="2"/>
  <c r="K62" i="2"/>
  <c r="K54" i="2"/>
  <c r="K46" i="2"/>
  <c r="K38" i="2"/>
  <c r="K30" i="2"/>
  <c r="K22" i="2"/>
  <c r="K14" i="2"/>
  <c r="K6" i="2"/>
  <c r="P24" i="2"/>
  <c r="J99" i="2"/>
  <c r="O99" i="2" s="1"/>
  <c r="J91" i="2"/>
  <c r="O91" i="2" s="1"/>
  <c r="J83" i="2"/>
  <c r="J75" i="2"/>
  <c r="J67" i="2"/>
  <c r="J59" i="2"/>
  <c r="J51" i="2"/>
  <c r="J43" i="2"/>
  <c r="J35" i="2"/>
  <c r="O35" i="2" s="1"/>
  <c r="J27" i="2"/>
  <c r="O27" i="2" s="1"/>
  <c r="J19" i="2"/>
  <c r="J11" i="2"/>
  <c r="K101" i="2"/>
  <c r="K93" i="2"/>
  <c r="K85" i="2"/>
  <c r="K77" i="2"/>
  <c r="K69" i="2"/>
  <c r="K61" i="2"/>
  <c r="K53" i="2"/>
  <c r="K45" i="2"/>
  <c r="K37" i="2"/>
  <c r="K29" i="2"/>
  <c r="K21" i="2"/>
  <c r="K13" i="2"/>
  <c r="P63" i="2"/>
  <c r="P47" i="2"/>
  <c r="I9" i="2"/>
  <c r="J98" i="2"/>
  <c r="J90" i="2"/>
  <c r="J82" i="2"/>
  <c r="J74" i="2"/>
  <c r="J66" i="2"/>
  <c r="J58" i="2"/>
  <c r="J50" i="2"/>
  <c r="J42" i="2"/>
  <c r="J34" i="2"/>
  <c r="J26" i="2"/>
  <c r="J18" i="2"/>
  <c r="J10" i="2"/>
  <c r="K100" i="2"/>
  <c r="K92" i="2"/>
  <c r="K84" i="2"/>
  <c r="K76" i="2"/>
  <c r="K68" i="2"/>
  <c r="K60" i="2"/>
  <c r="K52" i="2"/>
  <c r="K44" i="2"/>
  <c r="K36" i="2"/>
  <c r="K28" i="2"/>
  <c r="K20" i="2"/>
  <c r="K12" i="2"/>
  <c r="P14" i="2"/>
  <c r="I8" i="2"/>
  <c r="J97" i="2"/>
  <c r="J89" i="2"/>
  <c r="J81" i="2"/>
  <c r="J73" i="2"/>
  <c r="J65" i="2"/>
  <c r="J57" i="2"/>
  <c r="J49" i="2"/>
  <c r="J41" i="2"/>
  <c r="O41" i="2" s="1"/>
  <c r="J33" i="2"/>
  <c r="J25" i="2"/>
  <c r="J17" i="2"/>
  <c r="J9" i="2"/>
  <c r="K99" i="2"/>
  <c r="K91" i="2"/>
  <c r="K83" i="2"/>
  <c r="K75" i="2"/>
  <c r="K67" i="2"/>
  <c r="K59" i="2"/>
  <c r="K51" i="2"/>
  <c r="K43" i="2"/>
  <c r="K35" i="2"/>
  <c r="K27" i="2"/>
  <c r="K19" i="2"/>
  <c r="K11" i="2"/>
  <c r="P101" i="2"/>
  <c r="P37" i="2"/>
  <c r="J96" i="2"/>
  <c r="J88" i="2"/>
  <c r="J80" i="2"/>
  <c r="O80" i="2" s="1"/>
  <c r="J72" i="2"/>
  <c r="J64" i="2"/>
  <c r="O64" i="2" s="1"/>
  <c r="J56" i="2"/>
  <c r="J48" i="2"/>
  <c r="J40" i="2"/>
  <c r="J32" i="2"/>
  <c r="J24" i="2"/>
  <c r="O24" i="2" s="1"/>
  <c r="J16" i="2"/>
  <c r="O16" i="2" s="1"/>
  <c r="J8" i="2"/>
  <c r="K98" i="2"/>
  <c r="K90" i="2"/>
  <c r="K82" i="2"/>
  <c r="K74" i="2"/>
  <c r="K66" i="2"/>
  <c r="K58" i="2"/>
  <c r="K50" i="2"/>
  <c r="K42" i="2"/>
  <c r="K34" i="2"/>
  <c r="K26" i="2"/>
  <c r="K18" i="2"/>
  <c r="K10" i="2"/>
  <c r="P68" i="2"/>
  <c r="P28" i="2"/>
  <c r="J103" i="2"/>
  <c r="J95" i="2"/>
  <c r="J87" i="2"/>
  <c r="J79" i="2"/>
  <c r="J71" i="2"/>
  <c r="J63" i="2"/>
  <c r="O63" i="2" s="1"/>
  <c r="J55" i="2"/>
  <c r="O55" i="2" s="1"/>
  <c r="J47" i="2"/>
  <c r="J39" i="2"/>
  <c r="J31" i="2"/>
  <c r="J23" i="2"/>
  <c r="J15" i="2"/>
  <c r="J7" i="2"/>
  <c r="K97" i="2"/>
  <c r="K89" i="2"/>
  <c r="K81" i="2"/>
  <c r="K73" i="2"/>
  <c r="K65" i="2"/>
  <c r="K57" i="2"/>
  <c r="K49" i="2"/>
  <c r="K41" i="2"/>
  <c r="K33" i="2"/>
  <c r="K25" i="2"/>
  <c r="K17" i="2"/>
  <c r="K9" i="2"/>
  <c r="P99" i="2"/>
  <c r="P91" i="2"/>
  <c r="P83" i="2"/>
  <c r="P75" i="2"/>
  <c r="P35" i="2"/>
  <c r="P27" i="2"/>
  <c r="P19" i="2"/>
  <c r="J102" i="2"/>
  <c r="J94" i="2"/>
  <c r="J86" i="2"/>
  <c r="J78" i="2"/>
  <c r="J70" i="2"/>
  <c r="J62" i="2"/>
  <c r="J54" i="2"/>
  <c r="J46" i="2"/>
  <c r="J38" i="2"/>
  <c r="J30" i="2"/>
  <c r="J22" i="2"/>
  <c r="J14" i="2"/>
  <c r="J6" i="2"/>
  <c r="M6" i="2" s="1"/>
  <c r="K96" i="2"/>
  <c r="K88" i="2"/>
  <c r="K80" i="2"/>
  <c r="K72" i="2"/>
  <c r="K64" i="2"/>
  <c r="K56" i="2"/>
  <c r="K48" i="2"/>
  <c r="K40" i="2"/>
  <c r="K32" i="2"/>
  <c r="K24" i="2"/>
  <c r="K16" i="2"/>
  <c r="K8" i="2"/>
  <c r="P42" i="2"/>
  <c r="U80" i="2"/>
  <c r="O58" i="2" l="1"/>
  <c r="O14" i="2"/>
  <c r="O66" i="2"/>
  <c r="O38" i="2"/>
  <c r="O102" i="2"/>
  <c r="Q13" i="2"/>
  <c r="O21" i="2"/>
  <c r="O85" i="2"/>
  <c r="O52" i="2"/>
  <c r="O30" i="2"/>
  <c r="O94" i="2"/>
  <c r="O33" i="2"/>
  <c r="O97" i="2"/>
  <c r="O88" i="2"/>
  <c r="O9" i="2"/>
  <c r="O73" i="2"/>
  <c r="O60" i="2"/>
  <c r="O29" i="2"/>
  <c r="O93" i="2"/>
  <c r="O67" i="2"/>
  <c r="O31" i="2"/>
  <c r="O95" i="2"/>
  <c r="O36" i="2"/>
  <c r="O100" i="2"/>
  <c r="O34" i="2"/>
  <c r="O98" i="2"/>
  <c r="O69" i="2"/>
  <c r="O70" i="2"/>
  <c r="O56" i="2"/>
  <c r="O47" i="2"/>
  <c r="O25" i="2"/>
  <c r="O89" i="2"/>
  <c r="O19" i="2"/>
  <c r="O83" i="2"/>
  <c r="O22" i="2"/>
  <c r="O86" i="2"/>
  <c r="O50" i="2"/>
  <c r="O8" i="2"/>
  <c r="O72" i="2"/>
  <c r="O57" i="2"/>
  <c r="O42" i="2"/>
  <c r="O44" i="2"/>
  <c r="O39" i="2"/>
  <c r="O103" i="2"/>
  <c r="O6" i="2"/>
  <c r="O17" i="2"/>
  <c r="O81" i="2"/>
  <c r="O78" i="2"/>
  <c r="O11" i="2"/>
  <c r="O75" i="2"/>
  <c r="O13" i="2"/>
  <c r="O77" i="2"/>
  <c r="O49" i="2"/>
  <c r="O7" i="2"/>
  <c r="O71" i="2"/>
  <c r="O32" i="2"/>
  <c r="O96" i="2"/>
  <c r="O76" i="2"/>
  <c r="O53" i="2"/>
  <c r="O15" i="2"/>
  <c r="O79" i="2"/>
  <c r="O40" i="2"/>
  <c r="O43" i="2"/>
  <c r="O20" i="2"/>
  <c r="O84" i="2"/>
  <c r="O46" i="2"/>
  <c r="O51" i="2"/>
  <c r="O10" i="2"/>
  <c r="O74" i="2"/>
  <c r="O45" i="2"/>
  <c r="O54" i="2"/>
  <c r="O18" i="2"/>
  <c r="O82" i="2"/>
  <c r="O65" i="2"/>
  <c r="O26" i="2"/>
  <c r="O90" i="2"/>
  <c r="O59" i="2"/>
  <c r="O28" i="2"/>
  <c r="O92" i="2"/>
  <c r="O61" i="2"/>
  <c r="O23" i="2"/>
  <c r="O87" i="2"/>
  <c r="O48" i="2"/>
  <c r="O62" i="2"/>
  <c r="M12" i="2"/>
  <c r="O12" i="2"/>
  <c r="U86" i="2"/>
  <c r="U18" i="2"/>
  <c r="Q18" i="2"/>
  <c r="Q103" i="2"/>
  <c r="U78" i="2"/>
  <c r="Q72" i="2"/>
  <c r="U39" i="2"/>
  <c r="Q14" i="2"/>
  <c r="U41" i="2"/>
  <c r="Q45" i="2"/>
  <c r="Q16" i="2"/>
  <c r="U47" i="2"/>
  <c r="Q80" i="2"/>
  <c r="U49" i="2"/>
  <c r="Q49" i="2"/>
  <c r="Q86" i="2"/>
  <c r="U103" i="2"/>
  <c r="Q53" i="2"/>
  <c r="Q78" i="2"/>
  <c r="Q33" i="2"/>
  <c r="Q31" i="2"/>
  <c r="U97" i="2"/>
  <c r="Q41" i="2"/>
  <c r="U16" i="2"/>
  <c r="U53" i="2"/>
  <c r="Q39" i="2"/>
  <c r="U72" i="2"/>
  <c r="U14" i="2"/>
  <c r="Q56" i="2"/>
  <c r="Q23" i="2"/>
  <c r="U87" i="2"/>
  <c r="U22" i="2"/>
  <c r="Q97" i="2"/>
  <c r="Q64" i="2"/>
  <c r="Q51" i="2"/>
  <c r="U56" i="2"/>
  <c r="Q25" i="2"/>
  <c r="Q101" i="2"/>
  <c r="U37" i="2"/>
  <c r="Q87" i="2"/>
  <c r="U25" i="2"/>
  <c r="U31" i="2"/>
  <c r="U64" i="2"/>
  <c r="U45" i="2"/>
  <c r="Q17" i="2"/>
  <c r="Q20" i="2"/>
  <c r="U95" i="2"/>
  <c r="U33" i="2"/>
  <c r="Q70" i="2"/>
  <c r="Q95" i="2"/>
  <c r="U81" i="2"/>
  <c r="U89" i="2"/>
  <c r="Q15" i="2"/>
  <c r="Q36" i="2"/>
  <c r="U79" i="2"/>
  <c r="U61" i="2"/>
  <c r="U62" i="2"/>
  <c r="U17" i="2"/>
  <c r="Q81" i="2"/>
  <c r="U68" i="2"/>
  <c r="Q89" i="2"/>
  <c r="U76" i="2"/>
  <c r="Q62" i="2"/>
  <c r="U23" i="2"/>
  <c r="U70" i="2"/>
  <c r="Q26" i="2"/>
  <c r="U54" i="2"/>
  <c r="U43" i="2"/>
  <c r="U29" i="2"/>
  <c r="Q79" i="2"/>
  <c r="Q75" i="2"/>
  <c r="Q12" i="2"/>
  <c r="Q93" i="2"/>
  <c r="U75" i="2"/>
  <c r="Q29" i="2"/>
  <c r="U48" i="2"/>
  <c r="U51" i="2"/>
  <c r="Q37" i="2"/>
  <c r="U12" i="2"/>
  <c r="Q42" i="2"/>
  <c r="Q22" i="2"/>
  <c r="Q48" i="2"/>
  <c r="Q74" i="2"/>
  <c r="Q76" i="2"/>
  <c r="Q61" i="2"/>
  <c r="U100" i="2"/>
  <c r="U101" i="2"/>
  <c r="Q68" i="2"/>
  <c r="U93" i="2"/>
  <c r="Q54" i="2"/>
  <c r="Q43" i="2"/>
  <c r="Q100" i="2"/>
  <c r="U15" i="2"/>
  <c r="U74" i="2"/>
  <c r="Q34" i="2"/>
  <c r="U28" i="2"/>
  <c r="Q98" i="2"/>
  <c r="Q28" i="2"/>
  <c r="U90" i="2"/>
  <c r="U36" i="2"/>
  <c r="U71" i="2"/>
  <c r="U73" i="2"/>
  <c r="Q59" i="2"/>
  <c r="U92" i="2"/>
  <c r="U98" i="2"/>
  <c r="Q67" i="2"/>
  <c r="Q92" i="2"/>
  <c r="U67" i="2"/>
  <c r="Q40" i="2"/>
  <c r="Q71" i="2"/>
  <c r="U85" i="2"/>
  <c r="Q21" i="2"/>
  <c r="Q35" i="2"/>
  <c r="U42" i="2"/>
  <c r="U99" i="2"/>
  <c r="U91" i="2"/>
  <c r="Q84" i="2"/>
  <c r="U20" i="2"/>
  <c r="Q60" i="2"/>
  <c r="Q85" i="2"/>
  <c r="U35" i="2"/>
  <c r="Q73" i="2"/>
  <c r="Q58" i="2"/>
  <c r="U21" i="2"/>
  <c r="Q66" i="2"/>
  <c r="U40" i="2"/>
  <c r="U60" i="2"/>
  <c r="Q96" i="2"/>
  <c r="Q99" i="2"/>
  <c r="Q46" i="2"/>
  <c r="U63" i="2"/>
  <c r="U66" i="2"/>
  <c r="U46" i="2"/>
  <c r="Q77" i="2"/>
  <c r="U26" i="2"/>
  <c r="U27" i="2"/>
  <c r="Q69" i="2"/>
  <c r="Q32" i="2"/>
  <c r="Q52" i="2"/>
  <c r="Q63" i="2"/>
  <c r="Q90" i="2"/>
  <c r="U34" i="2"/>
  <c r="U84" i="2"/>
  <c r="Q91" i="2"/>
  <c r="U65" i="2"/>
  <c r="U102" i="2"/>
  <c r="Q27" i="2"/>
  <c r="U58" i="2"/>
  <c r="U38" i="2"/>
  <c r="Q38" i="2"/>
  <c r="U96" i="2"/>
  <c r="U59" i="2"/>
  <c r="U77" i="2"/>
  <c r="Q102" i="2"/>
  <c r="Q65" i="2"/>
  <c r="U32" i="2"/>
  <c r="U52" i="2"/>
  <c r="U13" i="2"/>
  <c r="U82" i="2"/>
  <c r="Q82" i="2"/>
  <c r="U57" i="2"/>
  <c r="U44" i="2"/>
  <c r="U69" i="2"/>
  <c r="U30" i="2"/>
  <c r="U94" i="2"/>
  <c r="U24" i="2"/>
  <c r="Q57" i="2"/>
  <c r="Q44" i="2"/>
  <c r="U50" i="2"/>
  <c r="U83" i="2"/>
  <c r="Q24" i="2"/>
  <c r="Q88" i="2"/>
  <c r="Q19" i="2"/>
  <c r="Q83" i="2"/>
  <c r="U55" i="2"/>
  <c r="U88" i="2"/>
  <c r="U19" i="2"/>
  <c r="Q55" i="2"/>
  <c r="Q30" i="2"/>
  <c r="Q94" i="2"/>
  <c r="Q50" i="2"/>
  <c r="K503" i="3" l="1"/>
  <c r="K504" i="3"/>
  <c r="K505" i="3"/>
  <c r="K506" i="3"/>
  <c r="K507" i="3"/>
  <c r="K508" i="3"/>
  <c r="K509" i="3"/>
  <c r="K510" i="3"/>
  <c r="K511" i="3"/>
  <c r="K512" i="3"/>
  <c r="K513" i="3"/>
  <c r="K514" i="3"/>
  <c r="K515" i="3"/>
  <c r="K516" i="3"/>
  <c r="K517" i="3"/>
  <c r="K518" i="3"/>
  <c r="K519" i="3"/>
  <c r="K520" i="3"/>
  <c r="K521" i="3"/>
  <c r="K522" i="3"/>
  <c r="K523" i="3"/>
  <c r="K524" i="3"/>
  <c r="K525" i="3"/>
  <c r="K526" i="3"/>
  <c r="K527" i="3"/>
  <c r="K528" i="3"/>
  <c r="K529" i="3"/>
  <c r="K530" i="3"/>
  <c r="K531" i="3"/>
  <c r="K532" i="3"/>
  <c r="K533" i="3"/>
  <c r="K534" i="3"/>
  <c r="K535" i="3"/>
  <c r="K536" i="3"/>
  <c r="K537" i="3"/>
  <c r="K538" i="3"/>
  <c r="K539" i="3"/>
  <c r="K540" i="3"/>
  <c r="K541" i="3"/>
  <c r="K542" i="3"/>
  <c r="K543" i="3"/>
  <c r="K544" i="3"/>
  <c r="K545" i="3"/>
  <c r="K546" i="3"/>
  <c r="K547" i="3"/>
  <c r="K548" i="3"/>
  <c r="K549" i="3"/>
  <c r="K550" i="3"/>
  <c r="K551" i="3"/>
  <c r="K552" i="3"/>
  <c r="K553" i="3"/>
  <c r="K554" i="3"/>
  <c r="K555" i="3"/>
  <c r="K556" i="3"/>
  <c r="K557" i="3"/>
  <c r="K558" i="3"/>
  <c r="K559" i="3"/>
  <c r="K560" i="3"/>
  <c r="K561" i="3"/>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89" i="3"/>
  <c r="K590" i="3"/>
  <c r="K591" i="3"/>
  <c r="K592" i="3"/>
  <c r="K593" i="3"/>
  <c r="K594" i="3"/>
  <c r="K595" i="3"/>
  <c r="K596" i="3"/>
  <c r="K597" i="3"/>
  <c r="K598" i="3"/>
  <c r="K599" i="3"/>
  <c r="K600" i="3"/>
  <c r="K601" i="3"/>
  <c r="K602" i="3"/>
  <c r="K603" i="3"/>
  <c r="K604" i="3"/>
  <c r="K605" i="3"/>
  <c r="K606" i="3"/>
  <c r="K607" i="3"/>
  <c r="K608" i="3"/>
  <c r="K609" i="3"/>
  <c r="K610" i="3"/>
  <c r="K611" i="3"/>
  <c r="K612" i="3"/>
  <c r="K613" i="3"/>
  <c r="K614" i="3"/>
  <c r="K615" i="3"/>
  <c r="K616" i="3"/>
  <c r="K617" i="3"/>
  <c r="K618" i="3"/>
  <c r="K619" i="3"/>
  <c r="K620" i="3"/>
  <c r="K621" i="3"/>
  <c r="K622" i="3"/>
  <c r="K623" i="3"/>
  <c r="K624" i="3"/>
  <c r="K625" i="3"/>
  <c r="K626" i="3"/>
  <c r="K627" i="3"/>
  <c r="K628" i="3"/>
  <c r="K629" i="3"/>
  <c r="K630" i="3"/>
  <c r="K631" i="3"/>
  <c r="K632" i="3"/>
  <c r="K633" i="3"/>
  <c r="K634" i="3"/>
  <c r="K635" i="3"/>
  <c r="K636" i="3"/>
  <c r="K637" i="3"/>
  <c r="K638" i="3"/>
  <c r="K639" i="3"/>
  <c r="K640" i="3"/>
  <c r="K641" i="3"/>
  <c r="K642" i="3"/>
  <c r="K643" i="3"/>
  <c r="K644" i="3"/>
  <c r="K645" i="3"/>
  <c r="K646" i="3"/>
  <c r="K647" i="3"/>
  <c r="K648" i="3"/>
  <c r="K649" i="3"/>
  <c r="K650" i="3"/>
  <c r="K651" i="3"/>
  <c r="K652" i="3"/>
  <c r="K653" i="3"/>
  <c r="K654" i="3"/>
  <c r="K655" i="3"/>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M8" i="2"/>
  <c r="M9" i="2"/>
  <c r="M10" i="2"/>
  <c r="M11"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7" i="2"/>
  <c r="I88" i="2"/>
  <c r="H88" i="2" s="1"/>
  <c r="I89" i="2"/>
  <c r="H89" i="2" s="1"/>
  <c r="I90" i="2"/>
  <c r="H90" i="2" s="1"/>
  <c r="I91" i="2"/>
  <c r="H91" i="2" s="1"/>
  <c r="I92" i="2"/>
  <c r="H92" i="2" s="1"/>
  <c r="I93" i="2"/>
  <c r="H93" i="2" s="1"/>
  <c r="I94" i="2"/>
  <c r="H94" i="2" s="1"/>
  <c r="I95" i="2"/>
  <c r="H95" i="2" s="1"/>
  <c r="I96" i="2"/>
  <c r="H96" i="2" s="1"/>
  <c r="I97" i="2"/>
  <c r="H97" i="2" s="1"/>
  <c r="I98" i="2"/>
  <c r="H98" i="2" s="1"/>
  <c r="I99" i="2"/>
  <c r="H99" i="2" s="1"/>
  <c r="I100" i="2"/>
  <c r="H100" i="2" s="1"/>
  <c r="I101" i="2"/>
  <c r="H101" i="2" s="1"/>
  <c r="I102" i="2"/>
  <c r="H102" i="2" s="1"/>
  <c r="I103" i="2"/>
  <c r="H103" i="2" s="1"/>
  <c r="H8" i="2"/>
  <c r="H9" i="2"/>
  <c r="H10" i="2"/>
  <c r="H11" i="2"/>
  <c r="I12" i="2"/>
  <c r="H12" i="2" s="1"/>
  <c r="I13" i="2"/>
  <c r="H13" i="2" s="1"/>
  <c r="I14" i="2"/>
  <c r="H14" i="2" s="1"/>
  <c r="I15" i="2"/>
  <c r="H15" i="2" s="1"/>
  <c r="I16" i="2"/>
  <c r="H16" i="2" s="1"/>
  <c r="I17" i="2"/>
  <c r="H17" i="2" s="1"/>
  <c r="I18" i="2"/>
  <c r="H18" i="2" s="1"/>
  <c r="I19" i="2"/>
  <c r="H19" i="2" s="1"/>
  <c r="I20" i="2"/>
  <c r="H20" i="2" s="1"/>
  <c r="I21" i="2"/>
  <c r="H21" i="2" s="1"/>
  <c r="I22" i="2"/>
  <c r="H22" i="2" s="1"/>
  <c r="I23" i="2"/>
  <c r="H23" i="2" s="1"/>
  <c r="I24" i="2"/>
  <c r="H24" i="2" s="1"/>
  <c r="I25" i="2"/>
  <c r="H25" i="2" s="1"/>
  <c r="I26" i="2"/>
  <c r="H26" i="2" s="1"/>
  <c r="I27" i="2"/>
  <c r="H27" i="2" s="1"/>
  <c r="I28" i="2"/>
  <c r="H28" i="2" s="1"/>
  <c r="I29" i="2"/>
  <c r="H29" i="2" s="1"/>
  <c r="I30" i="2"/>
  <c r="H30" i="2" s="1"/>
  <c r="I31" i="2"/>
  <c r="H31" i="2" s="1"/>
  <c r="I32" i="2"/>
  <c r="H32" i="2" s="1"/>
  <c r="I33" i="2"/>
  <c r="H33" i="2" s="1"/>
  <c r="I34" i="2"/>
  <c r="H34" i="2" s="1"/>
  <c r="I35" i="2"/>
  <c r="H35" i="2" s="1"/>
  <c r="I36" i="2"/>
  <c r="H36" i="2" s="1"/>
  <c r="I37" i="2"/>
  <c r="H37" i="2" s="1"/>
  <c r="I38" i="2"/>
  <c r="H38" i="2" s="1"/>
  <c r="I39" i="2"/>
  <c r="H39" i="2" s="1"/>
  <c r="I40" i="2"/>
  <c r="H40" i="2" s="1"/>
  <c r="I41" i="2"/>
  <c r="H41" i="2" s="1"/>
  <c r="I42" i="2"/>
  <c r="H42" i="2" s="1"/>
  <c r="I43" i="2"/>
  <c r="H43" i="2" s="1"/>
  <c r="I44" i="2"/>
  <c r="H44" i="2" s="1"/>
  <c r="I45" i="2"/>
  <c r="H45" i="2" s="1"/>
  <c r="I46" i="2"/>
  <c r="H46" i="2" s="1"/>
  <c r="I47" i="2"/>
  <c r="H47" i="2" s="1"/>
  <c r="I48" i="2"/>
  <c r="H48" i="2" s="1"/>
  <c r="I49" i="2"/>
  <c r="H49" i="2" s="1"/>
  <c r="I50" i="2"/>
  <c r="H50" i="2" s="1"/>
  <c r="I51" i="2"/>
  <c r="H51" i="2" s="1"/>
  <c r="I52" i="2"/>
  <c r="H52" i="2" s="1"/>
  <c r="I53" i="2"/>
  <c r="H53" i="2" s="1"/>
  <c r="I54" i="2"/>
  <c r="H54" i="2" s="1"/>
  <c r="I55" i="2"/>
  <c r="H55" i="2" s="1"/>
  <c r="I56" i="2"/>
  <c r="H56" i="2" s="1"/>
  <c r="I57" i="2"/>
  <c r="H57" i="2" s="1"/>
  <c r="I58" i="2"/>
  <c r="H58" i="2" s="1"/>
  <c r="I59" i="2"/>
  <c r="H59" i="2" s="1"/>
  <c r="I60" i="2"/>
  <c r="H60" i="2" s="1"/>
  <c r="I61" i="2"/>
  <c r="H61" i="2" s="1"/>
  <c r="I62" i="2"/>
  <c r="H62" i="2" s="1"/>
  <c r="I63" i="2"/>
  <c r="H63" i="2" s="1"/>
  <c r="I64" i="2"/>
  <c r="H64" i="2" s="1"/>
  <c r="I65" i="2"/>
  <c r="H65" i="2" s="1"/>
  <c r="I66" i="2"/>
  <c r="H66" i="2" s="1"/>
  <c r="I67" i="2"/>
  <c r="H67" i="2" s="1"/>
  <c r="I68" i="2"/>
  <c r="H68" i="2" s="1"/>
  <c r="I69" i="2"/>
  <c r="H69" i="2" s="1"/>
  <c r="I70" i="2"/>
  <c r="H70" i="2" s="1"/>
  <c r="I71" i="2"/>
  <c r="H71" i="2" s="1"/>
  <c r="I72" i="2"/>
  <c r="H72" i="2" s="1"/>
  <c r="I73" i="2"/>
  <c r="H73" i="2" s="1"/>
  <c r="I74" i="2"/>
  <c r="H74" i="2" s="1"/>
  <c r="I75" i="2"/>
  <c r="H75" i="2" s="1"/>
  <c r="I76" i="2"/>
  <c r="H76" i="2" s="1"/>
  <c r="I77" i="2"/>
  <c r="H77" i="2" s="1"/>
  <c r="I78" i="2"/>
  <c r="H78" i="2" s="1"/>
  <c r="I79" i="2"/>
  <c r="H79" i="2" s="1"/>
  <c r="I80" i="2"/>
  <c r="H80" i="2" s="1"/>
  <c r="I81" i="2"/>
  <c r="H81" i="2" s="1"/>
  <c r="I82" i="2"/>
  <c r="H82" i="2" s="1"/>
  <c r="I83" i="2"/>
  <c r="H83" i="2" s="1"/>
  <c r="I84" i="2"/>
  <c r="H84" i="2" s="1"/>
  <c r="I85" i="2"/>
  <c r="H85" i="2" s="1"/>
  <c r="I86" i="2"/>
  <c r="H86" i="2" s="1"/>
  <c r="I87" i="2"/>
  <c r="H87" i="2" s="1"/>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P11" i="2" l="1"/>
  <c r="U11" i="2"/>
  <c r="Q11" i="2"/>
  <c r="P10" i="2"/>
  <c r="Q10" i="2"/>
  <c r="U10" i="2"/>
  <c r="P9" i="2"/>
  <c r="U9" i="2"/>
  <c r="Q9" i="2"/>
  <c r="P8" i="2"/>
  <c r="U8" i="2"/>
  <c r="Q8" i="2"/>
  <c r="P6" i="2"/>
  <c r="U6" i="2"/>
  <c r="Q6" i="2"/>
  <c r="P7" i="2"/>
  <c r="U7" i="2"/>
  <c r="Q7" i="2"/>
  <c r="L11" i="2"/>
  <c r="L10" i="2"/>
  <c r="L9" i="2"/>
  <c r="L8" i="2"/>
  <c r="H7" i="2"/>
  <c r="L7" i="2" s="1"/>
  <c r="H6" i="2"/>
  <c r="L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McCleskey</author>
  </authors>
  <commentList>
    <comment ref="G5" authorId="0" shapeId="0" xr:uid="{1EE64CAA-C342-4551-82C3-C65331035760}">
      <text>
        <r>
          <rPr>
            <sz val="9"/>
            <color indexed="81"/>
            <rFont val="Tahoma"/>
            <family val="2"/>
          </rPr>
          <t>If you already have salary bands or salary ranges defined for each role, enter those here.</t>
        </r>
      </text>
    </comment>
    <comment ref="L5" authorId="0" shapeId="0" xr:uid="{31E958AC-5372-4250-8867-AFC2FE1C7372}">
      <text>
        <r>
          <rPr>
            <sz val="9"/>
            <color indexed="81"/>
            <rFont val="Tahoma"/>
            <family val="2"/>
          </rPr>
          <t>Use this field to indicate the salary benchmark based on your research.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Stephanie McCleskey</author>
  </authors>
  <commentList>
    <comment ref="M5" authorId="0" shapeId="0" xr:uid="{7B01828B-049F-4203-BEE5-395976749CBA}">
      <text>
        <r>
          <rPr>
            <sz val="9"/>
            <color indexed="81"/>
            <rFont val="Tahoma"/>
            <family val="2"/>
          </rPr>
          <t xml:space="preserve">This is based on employee pay compared with the established internal 
salary band or salary range mid-point. </t>
        </r>
      </text>
    </comment>
  </commentList>
</comments>
</file>

<file path=xl/sharedStrings.xml><?xml version="1.0" encoding="utf-8"?>
<sst xmlns="http://schemas.openxmlformats.org/spreadsheetml/2006/main" count="137" uniqueCount="83">
  <si>
    <t>Job Title</t>
  </si>
  <si>
    <t>First Name</t>
  </si>
  <si>
    <t>Last Name</t>
  </si>
  <si>
    <t>Manager</t>
  </si>
  <si>
    <t>Salary Band Established</t>
  </si>
  <si>
    <t>Department / Job Family</t>
  </si>
  <si>
    <t>Minimum Education</t>
  </si>
  <si>
    <t>Accountant</t>
  </si>
  <si>
    <t>Current Base Salary</t>
  </si>
  <si>
    <t>Target Market Salary</t>
  </si>
  <si>
    <t>Compa Ratio (salary band)</t>
  </si>
  <si>
    <t>Less than a High School Diploma</t>
  </si>
  <si>
    <t>High School Diploma</t>
  </si>
  <si>
    <t>Post-Secondary Certficate</t>
  </si>
  <si>
    <t>Some College Courses</t>
  </si>
  <si>
    <t>Associate's Degree (or other 2-year degree)</t>
  </si>
  <si>
    <t>Bachelor's Degree</t>
  </si>
  <si>
    <t>Post-Baccalaureate Certificate</t>
  </si>
  <si>
    <t>Master's Degree</t>
  </si>
  <si>
    <t>Post-Master's Certificate</t>
  </si>
  <si>
    <t>First Professional Degree</t>
  </si>
  <si>
    <t>Doctoral Degree</t>
  </si>
  <si>
    <t>Post-Doctoral Training</t>
  </si>
  <si>
    <t>Education</t>
  </si>
  <si>
    <t>Minimum Experience (years)</t>
  </si>
  <si>
    <t>Controller</t>
  </si>
  <si>
    <t>Marketing Manager</t>
  </si>
  <si>
    <t>Marketing Specialist</t>
  </si>
  <si>
    <t>Operations Manager</t>
  </si>
  <si>
    <t>Location</t>
  </si>
  <si>
    <t>Customer Service Associate</t>
  </si>
  <si>
    <t>Dallas, TX</t>
  </si>
  <si>
    <t>Finance</t>
  </si>
  <si>
    <t>Joe</t>
  </si>
  <si>
    <t>Smith</t>
  </si>
  <si>
    <t>K. Tracy</t>
  </si>
  <si>
    <t>Kaitlyn</t>
  </si>
  <si>
    <t>Jones</t>
  </si>
  <si>
    <t>Sherry</t>
  </si>
  <si>
    <t>Roper</t>
  </si>
  <si>
    <t>Deana</t>
  </si>
  <si>
    <t>Gregg</t>
  </si>
  <si>
    <t>Karl</t>
  </si>
  <si>
    <t>Logan</t>
  </si>
  <si>
    <t>Ashley</t>
  </si>
  <si>
    <t>Rolland</t>
  </si>
  <si>
    <t>J. Carrington</t>
  </si>
  <si>
    <t>L. Read</t>
  </si>
  <si>
    <t>Base Increase Amount $</t>
  </si>
  <si>
    <t>Established Salary Bands (optional)</t>
  </si>
  <si>
    <t>Marketing</t>
  </si>
  <si>
    <t>Operations</t>
  </si>
  <si>
    <t>0</t>
  </si>
  <si>
    <t>Sum of Base Increase Amount $</t>
  </si>
  <si>
    <t>Row Labels</t>
  </si>
  <si>
    <t>Grand Total</t>
  </si>
  <si>
    <t>Job Titles</t>
  </si>
  <si>
    <t>Employee Information</t>
  </si>
  <si>
    <t>Salary Benchmark</t>
  </si>
  <si>
    <t>Cost to Correct</t>
  </si>
  <si>
    <t>Employee to Market Salary %</t>
  </si>
  <si>
    <t>Salary Range Low</t>
  </si>
  <si>
    <t>Salary Range High</t>
  </si>
  <si>
    <t>External Salary Benchmarks</t>
  </si>
  <si>
    <t>Salary Band to Market Salary %</t>
  </si>
  <si>
    <t>Average of Employee to Market Salary %</t>
  </si>
  <si>
    <t>LaborIQ.co</t>
  </si>
  <si>
    <t>info@laboriq.co</t>
  </si>
  <si>
    <t>Schedule a Demo</t>
  </si>
  <si>
    <t>Copyright © 2023 ThinkWhy LLC dba LaborIQ. All Rights Reserved.</t>
  </si>
  <si>
    <t>Market Salary Average</t>
  </si>
  <si>
    <t>Employee Proposed Salary</t>
  </si>
  <si>
    <t>Employee Proposed to Market Salary %</t>
  </si>
  <si>
    <t>Proposed Salary Increase (%)</t>
  </si>
  <si>
    <t>Salary Band Min</t>
  </si>
  <si>
    <t>Salary Band Max</t>
  </si>
  <si>
    <t>Salary Band Average</t>
  </si>
  <si>
    <t>Salary Band High</t>
  </si>
  <si>
    <t>Proposed Salary Increase</t>
  </si>
  <si>
    <t>By Department</t>
  </si>
  <si>
    <t>By Manager</t>
  </si>
  <si>
    <t>By Job Title</t>
  </si>
  <si>
    <t>Employee within Salary 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</si>
</sst>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
    <numFmt numFmtId="166" formatCode="&quot;$&quot;#,##0"/>
  </numFmts>
  <fonts count="16" x14ac:knownFonts="1">
    <font>
      <sz val="11"/>
      <color theme="1"/>
      <name val="Calibri"/>
      <family val="2"/>
      <scheme val="minor"/>
    </font>
    <font>
      <sz val="11"/>
      <color theme="1"/>
      <name val="Calibri"/>
      <family val="2"/>
      <scheme val="minor"/>
    </font>
    <font>
      <sz val="11"/>
      <color theme="1"/>
      <name val="Raleway"/>
      <family val="2"/>
    </font>
    <font>
      <b/>
      <sz val="11"/>
      <color rgb="FF304773"/>
      <name val="Raleway"/>
      <family val="2"/>
    </font>
    <font>
      <b/>
      <sz val="11"/>
      <color theme="1"/>
      <name val="Raleway"/>
      <family val="2"/>
    </font>
    <font>
      <sz val="11"/>
      <color rgb="FF304773"/>
      <name val="Raleway"/>
      <family val="2"/>
    </font>
    <font>
      <b/>
      <sz val="14"/>
      <color theme="0"/>
      <name val="Raleway"/>
      <family val="2"/>
    </font>
    <font>
      <b/>
      <sz val="11"/>
      <color rgb="FF43750D"/>
      <name val="Raleway"/>
      <family val="2"/>
    </font>
    <font>
      <u/>
      <sz val="11"/>
      <color theme="10"/>
      <name val="Calibri"/>
      <family val="2"/>
      <scheme val="minor"/>
    </font>
    <font>
      <sz val="12"/>
      <color theme="1"/>
      <name val="Raleway"/>
      <family val="2"/>
    </font>
    <font>
      <sz val="11"/>
      <color theme="0"/>
      <name val="Raleway"/>
      <family val="2"/>
    </font>
    <font>
      <sz val="9"/>
      <color indexed="81"/>
      <name val="Tahoma"/>
      <family val="2"/>
    </font>
    <font>
      <sz val="11"/>
      <color theme="1"/>
      <name val="Arial"/>
      <family val="2"/>
    </font>
    <font>
      <b/>
      <u/>
      <sz val="14"/>
      <color theme="10"/>
      <name val="Arial"/>
      <family val="2"/>
    </font>
    <font>
      <b/>
      <sz val="14"/>
      <color theme="1"/>
      <name val="Arial"/>
      <family val="2"/>
    </font>
    <font>
      <b/>
      <sz val="18"/>
      <color theme="1"/>
      <name val="Raleway"/>
      <family val="2"/>
    </font>
  </fonts>
  <fills count="5">
    <fill>
      <patternFill patternType="none"/>
    </fill>
    <fill>
      <patternFill patternType="gray125"/>
    </fill>
    <fill>
      <patternFill patternType="solid">
        <fgColor rgb="FFF8F9FA"/>
        <bgColor indexed="64"/>
      </patternFill>
    </fill>
    <fill>
      <patternFill patternType="solid">
        <fgColor rgb="FFCDCFD1"/>
        <bgColor indexed="64"/>
      </patternFill>
    </fill>
    <fill>
      <patternFill patternType="solid">
        <fgColor rgb="FF304773"/>
        <bgColor indexed="64"/>
      </patternFill>
    </fill>
  </fills>
  <borders count="28">
    <border>
      <left/>
      <right/>
      <top/>
      <bottom/>
      <diagonal/>
    </border>
    <border>
      <left/>
      <right/>
      <top style="thin">
        <color rgb="FF304773"/>
      </top>
      <bottom/>
      <diagonal/>
    </border>
    <border>
      <left style="thin">
        <color rgb="FF304773"/>
      </left>
      <right/>
      <top style="thin">
        <color rgb="FF304773"/>
      </top>
      <bottom style="thin">
        <color rgb="FF304773"/>
      </bottom>
      <diagonal/>
    </border>
    <border>
      <left/>
      <right/>
      <top style="thin">
        <color rgb="FF304773"/>
      </top>
      <bottom style="thin">
        <color rgb="FF304773"/>
      </bottom>
      <diagonal/>
    </border>
    <border>
      <left style="medium">
        <color rgb="FF304773"/>
      </left>
      <right/>
      <top/>
      <bottom/>
      <diagonal/>
    </border>
    <border>
      <left/>
      <right style="medium">
        <color rgb="FF304773"/>
      </right>
      <top/>
      <bottom/>
      <diagonal/>
    </border>
    <border>
      <left style="medium">
        <color rgb="FF304773"/>
      </left>
      <right/>
      <top/>
      <bottom style="medium">
        <color rgb="FF304773"/>
      </bottom>
      <diagonal/>
    </border>
    <border>
      <left/>
      <right/>
      <top/>
      <bottom style="medium">
        <color rgb="FF304773"/>
      </bottom>
      <diagonal/>
    </border>
    <border>
      <left/>
      <right style="medium">
        <color rgb="FF304773"/>
      </right>
      <top/>
      <bottom style="medium">
        <color rgb="FF304773"/>
      </bottom>
      <diagonal/>
    </border>
    <border>
      <left style="medium">
        <color rgb="FF304773"/>
      </left>
      <right/>
      <top style="medium">
        <color rgb="FF304773"/>
      </top>
      <bottom/>
      <diagonal/>
    </border>
    <border>
      <left/>
      <right/>
      <top style="medium">
        <color rgb="FF304773"/>
      </top>
      <bottom/>
      <diagonal/>
    </border>
    <border>
      <left/>
      <right style="medium">
        <color rgb="FF304773"/>
      </right>
      <top style="medium">
        <color rgb="FF304773"/>
      </top>
      <bottom/>
      <diagonal/>
    </border>
    <border>
      <left style="medium">
        <color rgb="FF304773"/>
      </left>
      <right/>
      <top style="medium">
        <color rgb="FF304773"/>
      </top>
      <bottom style="medium">
        <color rgb="FF304773"/>
      </bottom>
      <diagonal/>
    </border>
    <border>
      <left/>
      <right/>
      <top style="medium">
        <color rgb="FF304773"/>
      </top>
      <bottom style="medium">
        <color rgb="FF304773"/>
      </bottom>
      <diagonal/>
    </border>
    <border>
      <left/>
      <right style="medium">
        <color rgb="FF304773"/>
      </right>
      <top style="medium">
        <color rgb="FF304773"/>
      </top>
      <bottom style="medium">
        <color rgb="FF304773"/>
      </bottom>
      <diagonal/>
    </border>
    <border>
      <left/>
      <right/>
      <top style="thin">
        <color rgb="FFF8F9FA"/>
      </top>
      <bottom style="medium">
        <color rgb="FF304773"/>
      </bottom>
      <diagonal/>
    </border>
    <border>
      <left style="thin">
        <color rgb="FFF8F9FA"/>
      </left>
      <right/>
      <top style="thin">
        <color rgb="FFF8F9FA"/>
      </top>
      <bottom style="medium">
        <color rgb="FF304773"/>
      </bottom>
      <diagonal/>
    </border>
    <border>
      <left style="thin">
        <color rgb="FFF8F9FA"/>
      </left>
      <right/>
      <top/>
      <bottom/>
      <diagonal/>
    </border>
    <border>
      <left/>
      <right style="thin">
        <color rgb="FFF8F9FA"/>
      </right>
      <top style="thin">
        <color rgb="FFF8F9FA"/>
      </top>
      <bottom style="medium">
        <color rgb="FF304773"/>
      </bottom>
      <diagonal/>
    </border>
    <border>
      <left style="thin">
        <color rgb="FF304773"/>
      </left>
      <right style="thin">
        <color rgb="FFF8F9FA"/>
      </right>
      <top style="thin">
        <color rgb="FFF8F9FA"/>
      </top>
      <bottom/>
      <diagonal/>
    </border>
    <border>
      <left style="thin">
        <color rgb="FF304773"/>
      </left>
      <right style="thin">
        <color rgb="FF304773"/>
      </right>
      <top style="thin">
        <color rgb="FFF8F9FA"/>
      </top>
      <bottom style="thin">
        <color rgb="FF304773"/>
      </bottom>
      <diagonal/>
    </border>
    <border>
      <left style="thin">
        <color rgb="FF304773"/>
      </left>
      <right style="thin">
        <color rgb="FF304773"/>
      </right>
      <top style="thin">
        <color rgb="FFF8F9FA"/>
      </top>
      <bottom/>
      <diagonal/>
    </border>
    <border>
      <left/>
      <right/>
      <top style="thin">
        <color rgb="FFF8F9FA"/>
      </top>
      <bottom/>
      <diagonal/>
    </border>
    <border>
      <left style="thin">
        <color rgb="FFF8F9FA"/>
      </left>
      <right/>
      <top/>
      <bottom style="medium">
        <color rgb="FF304773"/>
      </bottom>
      <diagonal/>
    </border>
    <border>
      <left/>
      <right style="thin">
        <color rgb="FFF8F9FA"/>
      </right>
      <top/>
      <bottom style="medium">
        <color rgb="FF304773"/>
      </bottom>
      <diagonal/>
    </border>
    <border>
      <left style="thin">
        <color rgb="FFF8F9FA"/>
      </left>
      <right/>
      <top style="thin">
        <color rgb="FF304773"/>
      </top>
      <bottom style="medium">
        <color rgb="FF304773"/>
      </bottom>
      <diagonal/>
    </border>
    <border>
      <left/>
      <right/>
      <top style="thin">
        <color rgb="FF304773"/>
      </top>
      <bottom style="medium">
        <color rgb="FF304773"/>
      </bottom>
      <diagonal/>
    </border>
    <border>
      <left/>
      <right style="thin">
        <color rgb="FFF8F9FA"/>
      </right>
      <top style="thin">
        <color rgb="FF304773"/>
      </top>
      <bottom style="thin">
        <color rgb="FF304773"/>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85">
    <xf numFmtId="0" fontId="0" fillId="0" borderId="0" xfId="0"/>
    <xf numFmtId="0" fontId="0" fillId="2" borderId="0" xfId="0" applyFill="1"/>
    <xf numFmtId="0" fontId="9" fillId="2" borderId="0" xfId="0" applyFont="1" applyFill="1"/>
    <xf numFmtId="0" fontId="9" fillId="2" borderId="0" xfId="0" applyFont="1" applyFill="1" applyAlignment="1">
      <alignment horizontal="left"/>
    </xf>
    <xf numFmtId="166" fontId="9" fillId="2" borderId="0" xfId="0" applyNumberFormat="1" applyFont="1" applyFill="1"/>
    <xf numFmtId="165" fontId="9" fillId="2" borderId="0" xfId="0" applyNumberFormat="1" applyFont="1" applyFill="1"/>
    <xf numFmtId="0" fontId="9" fillId="2" borderId="0" xfId="0" applyFont="1" applyFill="1" applyAlignment="1">
      <alignment wrapText="1"/>
    </xf>
    <xf numFmtId="0" fontId="3" fillId="3" borderId="0" xfId="0" applyFont="1" applyFill="1" applyAlignment="1" applyProtection="1">
      <alignment horizontal="center" wrapText="1"/>
      <protection locked="0"/>
    </xf>
    <xf numFmtId="0" fontId="5" fillId="3" borderId="0" xfId="0" applyFont="1" applyFill="1" applyProtection="1">
      <protection locked="0"/>
    </xf>
    <xf numFmtId="0" fontId="5" fillId="3" borderId="0" xfId="0" applyFont="1" applyFill="1" applyAlignment="1" applyProtection="1">
      <alignment horizontal="center"/>
      <protection locked="0"/>
    </xf>
    <xf numFmtId="164" fontId="5" fillId="3" borderId="0" xfId="1" applyNumberFormat="1" applyFont="1" applyFill="1" applyBorder="1" applyProtection="1">
      <protection locked="0"/>
    </xf>
    <xf numFmtId="0" fontId="3" fillId="2" borderId="1" xfId="0" applyFont="1" applyFill="1" applyBorder="1" applyAlignment="1" applyProtection="1">
      <alignment horizontal="center" wrapText="1"/>
      <protection locked="0"/>
    </xf>
    <xf numFmtId="165" fontId="5" fillId="3" borderId="4" xfId="2" applyNumberFormat="1" applyFont="1" applyFill="1" applyBorder="1" applyAlignment="1" applyProtection="1">
      <alignment horizontal="center"/>
      <protection locked="0"/>
    </xf>
    <xf numFmtId="165" fontId="5" fillId="3" borderId="6" xfId="2" applyNumberFormat="1" applyFont="1" applyFill="1" applyBorder="1" applyAlignment="1" applyProtection="1">
      <alignment horizontal="center"/>
      <protection locked="0"/>
    </xf>
    <xf numFmtId="0" fontId="3" fillId="2" borderId="9" xfId="0" applyFont="1" applyFill="1" applyBorder="1" applyAlignment="1" applyProtection="1">
      <alignment horizontal="center" wrapText="1"/>
      <protection locked="0"/>
    </xf>
    <xf numFmtId="164" fontId="5" fillId="2" borderId="4" xfId="1" applyNumberFormat="1" applyFont="1" applyFill="1" applyBorder="1" applyProtection="1"/>
    <xf numFmtId="164" fontId="5" fillId="2" borderId="6" xfId="1" applyNumberFormat="1" applyFont="1" applyFill="1" applyBorder="1" applyProtection="1"/>
    <xf numFmtId="0" fontId="5" fillId="3" borderId="7" xfId="0" applyFont="1" applyFill="1" applyBorder="1" applyAlignment="1" applyProtection="1">
      <alignment horizontal="center"/>
      <protection locked="0"/>
    </xf>
    <xf numFmtId="0" fontId="5" fillId="3" borderId="7" xfId="0" applyFont="1" applyFill="1" applyBorder="1" applyProtection="1">
      <protection locked="0"/>
    </xf>
    <xf numFmtId="0" fontId="7" fillId="3" borderId="4" xfId="0" applyFont="1" applyFill="1" applyBorder="1" applyAlignment="1" applyProtection="1">
      <alignment wrapText="1"/>
      <protection locked="0"/>
    </xf>
    <xf numFmtId="164" fontId="5" fillId="3" borderId="4" xfId="1" applyNumberFormat="1" applyFont="1" applyFill="1" applyBorder="1" applyProtection="1">
      <protection locked="0"/>
    </xf>
    <xf numFmtId="0" fontId="5" fillId="3" borderId="4" xfId="0" applyFont="1" applyFill="1" applyBorder="1" applyProtection="1">
      <protection locked="0"/>
    </xf>
    <xf numFmtId="0" fontId="5" fillId="3" borderId="6" xfId="0" applyFont="1" applyFill="1" applyBorder="1" applyProtection="1">
      <protection locked="0"/>
    </xf>
    <xf numFmtId="0" fontId="3" fillId="3" borderId="4" xfId="0" applyFont="1" applyFill="1" applyBorder="1" applyAlignment="1" applyProtection="1">
      <alignment horizontal="center" wrapText="1"/>
      <protection locked="0"/>
    </xf>
    <xf numFmtId="0" fontId="3" fillId="2" borderId="12" xfId="0" applyFont="1" applyFill="1" applyBorder="1" applyAlignment="1" applyProtection="1">
      <alignment horizontal="center" wrapText="1"/>
      <protection locked="0"/>
    </xf>
    <xf numFmtId="0" fontId="3" fillId="2" borderId="13" xfId="0" applyFont="1" applyFill="1" applyBorder="1" applyAlignment="1" applyProtection="1">
      <alignment horizontal="center" wrapText="1"/>
      <protection locked="0"/>
    </xf>
    <xf numFmtId="0" fontId="3" fillId="2" borderId="14" xfId="0" applyFont="1" applyFill="1" applyBorder="1" applyAlignment="1" applyProtection="1">
      <alignment horizontal="center" wrapText="1"/>
      <protection locked="0"/>
    </xf>
    <xf numFmtId="0" fontId="2" fillId="0" borderId="0" xfId="0" applyFont="1" applyProtection="1">
      <protection locked="0"/>
    </xf>
    <xf numFmtId="0" fontId="2" fillId="2" borderId="0" xfId="0" applyFont="1" applyFill="1" applyProtection="1">
      <protection locked="0"/>
    </xf>
    <xf numFmtId="0" fontId="2" fillId="2" borderId="0" xfId="0" applyFont="1" applyFill="1" applyAlignment="1" applyProtection="1">
      <alignment horizontal="center"/>
      <protection locked="0"/>
    </xf>
    <xf numFmtId="0" fontId="2" fillId="2" borderId="22" xfId="0" applyFont="1" applyFill="1" applyBorder="1" applyProtection="1">
      <protection locked="0"/>
    </xf>
    <xf numFmtId="0" fontId="10" fillId="2" borderId="17" xfId="0" applyFont="1" applyFill="1" applyBorder="1" applyAlignment="1" applyProtection="1">
      <alignment vertical="center"/>
      <protection locked="0"/>
    </xf>
    <xf numFmtId="0" fontId="10" fillId="2" borderId="0" xfId="0" applyFont="1" applyFill="1" applyAlignment="1" applyProtection="1">
      <alignment vertical="center"/>
      <protection locked="0"/>
    </xf>
    <xf numFmtId="0" fontId="10" fillId="0" borderId="0" xfId="0" applyFont="1" applyAlignment="1" applyProtection="1">
      <alignment vertical="center"/>
      <protection locked="0"/>
    </xf>
    <xf numFmtId="0" fontId="3" fillId="2" borderId="2" xfId="0" applyFont="1" applyFill="1" applyBorder="1" applyAlignment="1" applyProtection="1">
      <alignment horizontal="center" wrapText="1"/>
      <protection locked="0"/>
    </xf>
    <xf numFmtId="0" fontId="4" fillId="2" borderId="0" xfId="0" applyFont="1" applyFill="1" applyAlignment="1" applyProtection="1">
      <alignment horizontal="center" wrapText="1"/>
      <protection locked="0"/>
    </xf>
    <xf numFmtId="0" fontId="4" fillId="0" borderId="0" xfId="0" applyFont="1" applyAlignment="1" applyProtection="1">
      <alignment horizontal="center" wrapText="1"/>
      <protection locked="0"/>
    </xf>
    <xf numFmtId="0" fontId="4" fillId="2" borderId="4" xfId="0" applyFont="1" applyFill="1" applyBorder="1" applyAlignment="1" applyProtection="1">
      <alignment horizontal="center" wrapText="1"/>
      <protection locked="0"/>
    </xf>
    <xf numFmtId="164" fontId="4" fillId="3" borderId="5" xfId="0" applyNumberFormat="1" applyFont="1" applyFill="1" applyBorder="1" applyAlignment="1" applyProtection="1">
      <alignment horizontal="center" wrapText="1"/>
      <protection locked="0"/>
    </xf>
    <xf numFmtId="0" fontId="5" fillId="2" borderId="2" xfId="0" applyFont="1" applyFill="1" applyBorder="1" applyProtection="1">
      <protection locked="0"/>
    </xf>
    <xf numFmtId="164" fontId="5" fillId="3" borderId="5" xfId="1" applyNumberFormat="1" applyFont="1" applyFill="1" applyBorder="1" applyProtection="1">
      <protection locked="0"/>
    </xf>
    <xf numFmtId="164" fontId="5" fillId="3" borderId="8" xfId="1" applyNumberFormat="1" applyFont="1" applyFill="1" applyBorder="1" applyProtection="1">
      <protection locked="0"/>
    </xf>
    <xf numFmtId="0" fontId="2" fillId="0" borderId="0" xfId="0" applyFont="1" applyAlignment="1" applyProtection="1">
      <alignment horizontal="center"/>
      <protection locked="0"/>
    </xf>
    <xf numFmtId="164" fontId="2" fillId="0" borderId="0" xfId="1" applyNumberFormat="1" applyFont="1" applyProtection="1">
      <protection locked="0"/>
    </xf>
    <xf numFmtId="0" fontId="0" fillId="0" borderId="0" xfId="0" applyProtection="1">
      <protection locked="0"/>
    </xf>
    <xf numFmtId="0" fontId="12" fillId="0" borderId="0" xfId="0" applyFont="1"/>
    <xf numFmtId="0" fontId="12" fillId="2" borderId="0" xfId="0" applyFont="1" applyFill="1"/>
    <xf numFmtId="0" fontId="13" fillId="0" borderId="0" xfId="3" applyFont="1" applyAlignment="1">
      <alignment horizontal="left"/>
    </xf>
    <xf numFmtId="0" fontId="14" fillId="2" borderId="0" xfId="0" applyFont="1" applyFill="1"/>
    <xf numFmtId="0" fontId="13" fillId="2" borderId="0" xfId="3" applyFont="1" applyFill="1"/>
    <xf numFmtId="164" fontId="5" fillId="3" borderId="0" xfId="1" applyNumberFormat="1" applyFont="1" applyFill="1" applyProtection="1">
      <protection locked="0"/>
    </xf>
    <xf numFmtId="0" fontId="7" fillId="3" borderId="0" xfId="0" applyFont="1" applyFill="1" applyAlignment="1" applyProtection="1">
      <alignment wrapText="1"/>
      <protection locked="0"/>
    </xf>
    <xf numFmtId="164" fontId="5" fillId="2" borderId="0" xfId="1" applyNumberFormat="1" applyFont="1" applyFill="1" applyProtection="1"/>
    <xf numFmtId="0" fontId="15" fillId="2" borderId="0" xfId="0" applyFont="1" applyFill="1"/>
    <xf numFmtId="164" fontId="2" fillId="2" borderId="0" xfId="1" applyNumberFormat="1" applyFont="1" applyFill="1" applyProtection="1">
      <protection locked="0"/>
    </xf>
    <xf numFmtId="1" fontId="2" fillId="2" borderId="0" xfId="0" applyNumberFormat="1" applyFont="1" applyFill="1" applyAlignment="1" applyProtection="1">
      <alignment horizontal="center" vertical="center"/>
      <protection locked="0"/>
    </xf>
    <xf numFmtId="166" fontId="2" fillId="2" borderId="0" xfId="0" applyNumberFormat="1" applyFont="1" applyFill="1" applyAlignment="1" applyProtection="1">
      <alignment horizontal="center"/>
      <protection locked="0"/>
    </xf>
    <xf numFmtId="0" fontId="6" fillId="4" borderId="1" xfId="0" applyFont="1" applyFill="1" applyBorder="1" applyAlignment="1" applyProtection="1">
      <alignment vertical="center" wrapText="1"/>
      <protection locked="0"/>
    </xf>
    <xf numFmtId="0" fontId="0" fillId="2" borderId="0" xfId="0" applyFill="1" applyProtection="1">
      <protection locked="0"/>
    </xf>
    <xf numFmtId="166" fontId="2" fillId="2" borderId="0" xfId="0" applyNumberFormat="1" applyFont="1" applyFill="1" applyProtection="1">
      <protection locked="0"/>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164" fontId="5" fillId="2" borderId="0" xfId="1" applyNumberFormat="1" applyFont="1" applyFill="1" applyBorder="1" applyProtection="1"/>
    <xf numFmtId="164" fontId="5" fillId="2" borderId="0" xfId="1" applyNumberFormat="1" applyFont="1" applyFill="1" applyBorder="1" applyAlignment="1" applyProtection="1">
      <alignment horizontal="center" vertical="center"/>
    </xf>
    <xf numFmtId="1" fontId="5" fillId="2" borderId="5" xfId="1" applyNumberFormat="1" applyFont="1" applyFill="1" applyBorder="1" applyAlignment="1" applyProtection="1">
      <alignment horizontal="center" vertical="center"/>
    </xf>
    <xf numFmtId="165" fontId="5" fillId="2" borderId="0" xfId="2" applyNumberFormat="1" applyFont="1" applyFill="1" applyBorder="1" applyProtection="1"/>
    <xf numFmtId="165" fontId="5" fillId="2" borderId="0" xfId="2" applyNumberFormat="1" applyFont="1" applyFill="1" applyBorder="1" applyAlignment="1" applyProtection="1">
      <alignment horizontal="center" vertical="center" wrapText="1"/>
    </xf>
    <xf numFmtId="164" fontId="5" fillId="2" borderId="7" xfId="1" applyNumberFormat="1" applyFont="1" applyFill="1" applyBorder="1" applyProtection="1"/>
    <xf numFmtId="164" fontId="5" fillId="2" borderId="7" xfId="1" applyNumberFormat="1" applyFont="1" applyFill="1" applyBorder="1" applyAlignment="1" applyProtection="1">
      <alignment horizontal="center" vertical="center"/>
    </xf>
    <xf numFmtId="1" fontId="5" fillId="2" borderId="8" xfId="1" applyNumberFormat="1" applyFont="1" applyFill="1" applyBorder="1" applyAlignment="1" applyProtection="1">
      <alignment horizontal="center" vertical="center"/>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protection locked="0"/>
    </xf>
  </cellXfs>
  <cellStyles count="4">
    <cellStyle name="Currency" xfId="1" builtinId="4"/>
    <cellStyle name="Hyperlink" xfId="3" builtinId="8"/>
    <cellStyle name="Normal" xfId="0" builtinId="0"/>
    <cellStyle name="Percent" xfId="2" builtinId="5"/>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alignment wrapText="1"/>
    </dxf>
    <dxf>
      <alignment wrapText="1"/>
    </dxf>
    <dxf>
      <font>
        <sz val="12"/>
      </font>
    </dxf>
    <dxf>
      <font>
        <sz val="12"/>
      </font>
    </dxf>
    <dxf>
      <font>
        <sz val="12"/>
      </font>
    </dxf>
    <dxf>
      <font>
        <sz val="12"/>
      </font>
    </dxf>
    <dxf>
      <font>
        <sz val="12"/>
      </font>
    </dxf>
    <dxf>
      <font>
        <name val="Raleway"/>
        <scheme val="none"/>
      </font>
    </dxf>
    <dxf>
      <font>
        <name val="Raleway"/>
        <scheme val="none"/>
      </font>
    </dxf>
    <dxf>
      <font>
        <name val="Raleway"/>
        <scheme val="none"/>
      </font>
    </dxf>
    <dxf>
      <font>
        <name val="Raleway"/>
        <scheme val="none"/>
      </font>
    </dxf>
    <dxf>
      <font>
        <name val="Raleway"/>
        <scheme val="none"/>
      </font>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patternType="solid">
          <bgColor rgb="FFE5FACE"/>
        </patternFill>
      </fill>
    </dxf>
    <dxf>
      <fill>
        <patternFill patternType="solid">
          <bgColor rgb="FFE5FACE"/>
        </patternFill>
      </fill>
    </dxf>
    <dxf>
      <fill>
        <patternFill patternType="solid">
          <bgColor rgb="FFE5FACE"/>
        </patternFill>
      </fill>
    </dxf>
    <dxf>
      <fill>
        <patternFill patternType="solid">
          <bgColor rgb="FFE5FACE"/>
        </patternFill>
      </fill>
    </dxf>
    <dxf>
      <fill>
        <patternFill patternType="solid">
          <bgColor rgb="FFE5FACE"/>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alignment wrapText="1"/>
    </dxf>
    <dxf>
      <alignment wrapText="1"/>
    </dxf>
    <dxf>
      <font>
        <sz val="12"/>
      </font>
    </dxf>
    <dxf>
      <font>
        <sz val="12"/>
      </font>
    </dxf>
    <dxf>
      <font>
        <sz val="12"/>
      </font>
    </dxf>
    <dxf>
      <font>
        <sz val="12"/>
      </font>
    </dxf>
    <dxf>
      <font>
        <sz val="12"/>
      </font>
    </dxf>
    <dxf>
      <font>
        <name val="Raleway"/>
        <scheme val="none"/>
      </font>
    </dxf>
    <dxf>
      <font>
        <name val="Raleway"/>
        <scheme val="none"/>
      </font>
    </dxf>
    <dxf>
      <font>
        <name val="Raleway"/>
        <scheme val="none"/>
      </font>
    </dxf>
    <dxf>
      <font>
        <name val="Raleway"/>
        <scheme val="none"/>
      </font>
    </dxf>
    <dxf>
      <font>
        <name val="Raleway"/>
        <scheme val="none"/>
      </font>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patternType="solid">
          <bgColor rgb="FFE5FACE"/>
        </patternFill>
      </fill>
    </dxf>
    <dxf>
      <fill>
        <patternFill patternType="solid">
          <bgColor rgb="FFE5FACE"/>
        </patternFill>
      </fill>
    </dxf>
    <dxf>
      <fill>
        <patternFill patternType="solid">
          <bgColor rgb="FFE5FACE"/>
        </patternFill>
      </fill>
    </dxf>
    <dxf>
      <fill>
        <patternFill patternType="solid">
          <bgColor rgb="FFE5FACE"/>
        </patternFill>
      </fill>
    </dxf>
    <dxf>
      <fill>
        <patternFill patternType="solid">
          <bgColor rgb="FFE5FACE"/>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alignment wrapText="1"/>
    </dxf>
    <dxf>
      <alignment wrapText="1"/>
    </dxf>
    <dxf>
      <font>
        <sz val="12"/>
      </font>
    </dxf>
    <dxf>
      <font>
        <sz val="12"/>
      </font>
    </dxf>
    <dxf>
      <font>
        <sz val="12"/>
      </font>
    </dxf>
    <dxf>
      <font>
        <sz val="12"/>
      </font>
    </dxf>
    <dxf>
      <font>
        <sz val="12"/>
      </font>
    </dxf>
    <dxf>
      <font>
        <sz val="12"/>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bgColor rgb="FFF8F9FA"/>
        </patternFill>
      </fill>
    </dxf>
    <dxf>
      <fill>
        <patternFill patternType="solid">
          <bgColor rgb="FFE5FACE"/>
        </patternFill>
      </fill>
    </dxf>
    <dxf>
      <fill>
        <patternFill patternType="solid">
          <bgColor rgb="FFE5FACE"/>
        </patternFill>
      </fill>
    </dxf>
    <dxf>
      <fill>
        <patternFill patternType="solid">
          <bgColor rgb="FFE5FACE"/>
        </patternFill>
      </fill>
    </dxf>
    <dxf>
      <fill>
        <patternFill patternType="solid">
          <bgColor rgb="FFE5FACE"/>
        </patternFill>
      </fill>
    </dxf>
    <dxf>
      <fill>
        <patternFill patternType="solid">
          <bgColor rgb="FFE5FACE"/>
        </patternFill>
      </fill>
    </dxf>
    <dxf>
      <fill>
        <patternFill patternType="solid">
          <bgColor rgb="FFE5FACE"/>
        </patternFill>
      </fill>
    </dxf>
    <dxf>
      <font>
        <b val="0"/>
        <i val="0"/>
        <strike val="0"/>
        <condense val="0"/>
        <extend val="0"/>
        <outline val="0"/>
        <shadow val="0"/>
        <u val="none"/>
        <vertAlign val="baseline"/>
        <sz val="11"/>
        <color rgb="FF304773"/>
        <name val="Raleway"/>
        <family val="2"/>
        <scheme val="none"/>
      </font>
      <numFmt numFmtId="165" formatCode="0.0%"/>
      <fill>
        <patternFill patternType="solid">
          <fgColor indexed="64"/>
          <bgColor rgb="FFF8F9FA"/>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304773"/>
        <name val="Raleway"/>
        <family val="2"/>
        <scheme val="none"/>
      </font>
      <numFmt numFmtId="164" formatCode="_(&quot;$&quot;* #,##0_);_(&quot;$&quot;* \(#,##0\);_(&quot;$&quot;* &quot;-&quot;??_);_(@_)"/>
      <fill>
        <patternFill patternType="solid">
          <fgColor indexed="64"/>
          <bgColor rgb="FFF8F9FA"/>
        </patternFill>
      </fill>
      <alignment horizontal="center" vertical="bottom" textRotation="0" wrapText="0" indent="0" justifyLastLine="0" shrinkToFit="0" readingOrder="0"/>
      <protection locked="1" hidden="0"/>
    </dxf>
    <dxf>
      <font>
        <strike val="0"/>
        <outline val="0"/>
        <shadow val="0"/>
        <u val="none"/>
        <vertAlign val="baseline"/>
        <color rgb="FF304773"/>
        <name val="Raleway"/>
        <family val="2"/>
        <scheme val="none"/>
      </font>
      <numFmt numFmtId="164" formatCode="_(&quot;$&quot;* #,##0_);_(&quot;$&quot;* \(#,##0\);_(&quot;$&quot;* &quot;-&quot;??_);_(@_)"/>
      <fill>
        <patternFill patternType="solid">
          <fgColor indexed="64"/>
          <bgColor rgb="FFF8F9FA"/>
        </patternFill>
      </fill>
      <alignment horizontal="center" vertical="bottom" textRotation="0" wrapText="0" indent="0" justifyLastLine="0" shrinkToFit="0" readingOrder="0"/>
      <protection locked="1" hidden="0"/>
    </dxf>
    <dxf>
      <font>
        <strike val="0"/>
        <outline val="0"/>
        <shadow val="0"/>
        <u val="none"/>
        <vertAlign val="baseline"/>
        <sz val="11"/>
        <color rgb="FF304773"/>
        <name val="Raleway"/>
        <family val="2"/>
        <scheme val="none"/>
      </font>
      <fill>
        <patternFill patternType="solid">
          <fgColor indexed="64"/>
          <bgColor rgb="FFCDCFD1"/>
        </patternFill>
      </fill>
      <alignment horizontal="center" vertical="bottom" textRotation="0" wrapText="0" indent="0" justifyLastLine="0" shrinkToFit="0" readingOrder="0"/>
      <border diagonalUp="0" diagonalDown="0">
        <left style="medium">
          <color rgb="FF304773"/>
        </left>
        <right/>
        <top/>
        <bottom/>
      </border>
      <protection locked="0" hidden="0"/>
    </dxf>
    <dxf>
      <font>
        <b val="0"/>
        <i val="0"/>
        <strike val="0"/>
        <condense val="0"/>
        <extend val="0"/>
        <outline val="0"/>
        <shadow val="0"/>
        <u val="none"/>
        <vertAlign val="baseline"/>
        <sz val="11"/>
        <color rgb="FF304773"/>
        <name val="Raleway"/>
        <family val="2"/>
        <scheme val="none"/>
      </font>
      <numFmt numFmtId="164" formatCode="_(&quot;$&quot;* #,##0_);_(&quot;$&quot;* \(#,##0\);_(&quot;$&quot;* &quot;-&quot;??_);_(@_)"/>
      <fill>
        <patternFill patternType="solid">
          <fgColor indexed="64"/>
          <bgColor rgb="FFF8F9FA"/>
        </patternFill>
      </fill>
      <alignment horizontal="center" vertical="center" textRotation="0" wrapText="1" indent="0" justifyLastLine="0" shrinkToFit="0" readingOrder="0"/>
      <border>
        <right style="medium">
          <color rgb="FF304773"/>
        </right>
      </border>
      <protection locked="1" hidden="0"/>
    </dxf>
    <dxf>
      <font>
        <b val="0"/>
        <strike val="0"/>
        <outline val="0"/>
        <shadow val="0"/>
        <u val="none"/>
        <vertAlign val="baseline"/>
        <sz val="11"/>
        <color rgb="FF304773"/>
        <name val="Raleway"/>
        <family val="2"/>
        <scheme val="none"/>
      </font>
      <numFmt numFmtId="165" formatCode="0.0%"/>
      <fill>
        <patternFill patternType="solid">
          <fgColor indexed="64"/>
          <bgColor rgb="FFF8F9FA"/>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304773"/>
        <name val="Raleway"/>
        <family val="2"/>
        <scheme val="none"/>
      </font>
      <numFmt numFmtId="165" formatCode="0.0%"/>
      <fill>
        <patternFill patternType="solid">
          <fgColor indexed="64"/>
          <bgColor rgb="FFF8F9FA"/>
        </patternFill>
      </fill>
      <protection locked="1" hidden="0"/>
    </dxf>
    <dxf>
      <font>
        <b val="0"/>
        <strike val="0"/>
        <outline val="0"/>
        <shadow val="0"/>
        <u val="none"/>
        <vertAlign val="baseline"/>
        <color rgb="FF304773"/>
        <name val="Raleway"/>
        <family val="2"/>
        <scheme val="none"/>
      </font>
      <numFmt numFmtId="164" formatCode="_(&quot;$&quot;* #,##0_);_(&quot;$&quot;* \(#,##0\);_(&quot;$&quot;* &quot;-&quot;??_);_(@_)"/>
      <fill>
        <patternFill patternType="solid">
          <fgColor indexed="64"/>
          <bgColor rgb="FFF8F9FA"/>
        </patternFill>
      </fill>
      <protection locked="1" hidden="0"/>
    </dxf>
    <dxf>
      <font>
        <strike val="0"/>
        <outline val="0"/>
        <shadow val="0"/>
        <u val="none"/>
        <vertAlign val="baseline"/>
        <color rgb="FF304773"/>
        <name val="Raleway"/>
        <family val="2"/>
        <scheme val="none"/>
      </font>
      <numFmt numFmtId="1" formatCode="0"/>
      <fill>
        <patternFill patternType="solid">
          <fgColor indexed="64"/>
          <bgColor rgb="FFF8F9FA"/>
        </patternFill>
      </fill>
      <alignment horizontal="center" vertical="center" textRotation="0" wrapText="0" indent="0" justifyLastLine="0" shrinkToFit="0" readingOrder="0"/>
      <border diagonalUp="0" diagonalDown="0">
        <left/>
        <right style="medium">
          <color rgb="FF304773"/>
        </right>
        <top/>
        <bottom/>
        <vertical/>
        <horizontal/>
      </border>
      <protection locked="1" hidden="0"/>
    </dxf>
    <dxf>
      <font>
        <strike val="0"/>
        <outline val="0"/>
        <shadow val="0"/>
        <u val="none"/>
        <vertAlign val="baseline"/>
        <name val="Raleway"/>
        <family val="2"/>
        <scheme val="none"/>
      </font>
      <fill>
        <patternFill patternType="solid">
          <fgColor indexed="64"/>
          <bgColor rgb="FFF8F9FA"/>
        </patternFill>
      </fill>
      <alignment horizontal="center" vertical="bottom" textRotation="0" indent="0" justifyLastLine="0" shrinkToFit="0" readingOrder="0"/>
      <protection locked="1" hidden="0"/>
    </dxf>
    <dxf>
      <font>
        <b val="0"/>
        <i val="0"/>
        <strike val="0"/>
        <condense val="0"/>
        <extend val="0"/>
        <outline val="0"/>
        <shadow val="0"/>
        <u val="none"/>
        <vertAlign val="baseline"/>
        <sz val="11"/>
        <color rgb="FF304773"/>
        <name val="Raleway"/>
        <family val="2"/>
        <scheme val="none"/>
      </font>
      <numFmt numFmtId="164" formatCode="_(&quot;$&quot;* #,##0_);_(&quot;$&quot;* \(#,##0\);_(&quot;$&quot;* &quot;-&quot;??_);_(@_)"/>
      <fill>
        <patternFill patternType="solid">
          <fgColor indexed="64"/>
          <bgColor rgb="FFF8F9FA"/>
        </patternFill>
      </fill>
      <protection locked="1" hidden="0"/>
    </dxf>
    <dxf>
      <font>
        <b val="0"/>
        <i val="0"/>
        <strike val="0"/>
        <condense val="0"/>
        <extend val="0"/>
        <outline val="0"/>
        <shadow val="0"/>
        <u val="none"/>
        <vertAlign val="baseline"/>
        <sz val="11"/>
        <color rgb="FF304773"/>
        <name val="Raleway"/>
        <family val="2"/>
        <scheme val="none"/>
      </font>
      <numFmt numFmtId="164" formatCode="_(&quot;$&quot;* #,##0_);_(&quot;$&quot;* \(#,##0\);_(&quot;$&quot;* &quot;-&quot;??_);_(@_)"/>
      <fill>
        <patternFill patternType="solid">
          <fgColor indexed="64"/>
          <bgColor rgb="FFF8F9FA"/>
        </patternFill>
      </fill>
      <protection locked="1" hidden="0"/>
    </dxf>
    <dxf>
      <font>
        <b val="0"/>
        <i val="0"/>
        <strike val="0"/>
        <condense val="0"/>
        <extend val="0"/>
        <outline val="0"/>
        <shadow val="0"/>
        <u val="none"/>
        <vertAlign val="baseline"/>
        <sz val="11"/>
        <color rgb="FF304773"/>
        <name val="Raleway"/>
        <family val="2"/>
        <scheme val="none"/>
      </font>
      <numFmt numFmtId="164" formatCode="_(&quot;$&quot;* #,##0_);_(&quot;$&quot;* \(#,##0\);_(&quot;$&quot;* &quot;-&quot;??_);_(@_)"/>
      <fill>
        <patternFill patternType="solid">
          <fgColor indexed="64"/>
          <bgColor rgb="FFF8F9FA"/>
        </patternFill>
      </fill>
      <border diagonalUp="0" diagonalDown="0">
        <left style="medium">
          <color rgb="FF304773"/>
        </left>
        <right/>
        <top/>
        <bottom/>
        <vertical/>
        <horizontal/>
      </border>
      <protection locked="1" hidden="0"/>
    </dxf>
    <dxf>
      <font>
        <strike val="0"/>
        <outline val="0"/>
        <shadow val="0"/>
        <u val="none"/>
        <vertAlign val="baseline"/>
        <name val="Raleway"/>
        <family val="2"/>
        <scheme val="none"/>
      </font>
      <fill>
        <patternFill>
          <fgColor indexed="64"/>
          <bgColor rgb="FFF8F9FA"/>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Raleway"/>
        <family val="2"/>
        <scheme val="none"/>
      </font>
      <numFmt numFmtId="166" formatCode="&quot;$&quot;#,##0"/>
      <fill>
        <patternFill patternType="solid">
          <fgColor indexed="64"/>
          <bgColor rgb="FFCDCFD1"/>
        </patternFill>
      </fill>
      <protection locked="0" hidden="0"/>
    </dxf>
    <dxf>
      <font>
        <strike val="0"/>
        <outline val="0"/>
        <shadow val="0"/>
        <u val="none"/>
        <vertAlign val="baseline"/>
        <name val="Raleway"/>
        <family val="2"/>
        <scheme val="none"/>
      </font>
      <fill>
        <patternFill patternType="solid">
          <fgColor indexed="64"/>
          <bgColor rgb="FFCDCFD1"/>
        </patternFill>
      </fill>
      <protection locked="0" hidden="0"/>
    </dxf>
    <dxf>
      <font>
        <strike val="0"/>
        <outline val="0"/>
        <shadow val="0"/>
        <u val="none"/>
        <vertAlign val="baseline"/>
        <name val="Raleway"/>
        <family val="2"/>
        <scheme val="none"/>
      </font>
      <fill>
        <patternFill patternType="solid">
          <fgColor indexed="64"/>
          <bgColor rgb="FFCDCFD1"/>
        </patternFill>
      </fill>
      <protection locked="0" hidden="0"/>
    </dxf>
    <dxf>
      <font>
        <strike val="0"/>
        <outline val="0"/>
        <shadow val="0"/>
        <u val="none"/>
        <vertAlign val="baseline"/>
        <name val="Raleway"/>
        <family val="2"/>
        <scheme val="none"/>
      </font>
      <fill>
        <patternFill patternType="solid">
          <fgColor indexed="64"/>
          <bgColor rgb="FFCDCFD1"/>
        </patternFill>
      </fill>
      <protection locked="0" hidden="0"/>
    </dxf>
    <dxf>
      <font>
        <b val="0"/>
        <i val="0"/>
        <strike val="0"/>
        <condense val="0"/>
        <extend val="0"/>
        <outline val="0"/>
        <shadow val="0"/>
        <u val="none"/>
        <vertAlign val="baseline"/>
        <sz val="11"/>
        <color rgb="FF304773"/>
        <name val="Raleway"/>
        <family val="2"/>
        <scheme val="none"/>
      </font>
      <fill>
        <patternFill patternType="solid">
          <fgColor indexed="64"/>
          <bgColor rgb="FFCDCFD1"/>
        </patternFill>
      </fill>
      <protection locked="0" hidden="0"/>
    </dxf>
    <dxf>
      <font>
        <strike val="0"/>
        <outline val="0"/>
        <shadow val="0"/>
        <u val="none"/>
        <vertAlign val="baseline"/>
        <name val="Raleway"/>
        <family val="2"/>
        <scheme val="none"/>
      </font>
      <fill>
        <patternFill patternType="solid">
          <fgColor indexed="64"/>
          <bgColor rgb="FFCDCFD1"/>
        </patternFill>
      </fill>
      <protection locked="0" hidden="0"/>
    </dxf>
    <dxf>
      <font>
        <strike val="0"/>
        <outline val="0"/>
        <shadow val="0"/>
        <u val="none"/>
        <vertAlign val="baseline"/>
        <name val="Raleway"/>
        <family val="2"/>
        <scheme val="none"/>
      </font>
      <fill>
        <patternFill patternType="solid">
          <fgColor indexed="64"/>
          <bgColor rgb="FFCDCFD1"/>
        </patternFill>
      </fill>
      <protection locked="0" hidden="0"/>
    </dxf>
    <dxf>
      <font>
        <strike val="0"/>
        <outline val="0"/>
        <shadow val="0"/>
        <u val="none"/>
        <vertAlign val="baseline"/>
        <name val="Raleway"/>
        <family val="2"/>
        <scheme val="none"/>
      </font>
      <fill>
        <patternFill>
          <fgColor indexed="64"/>
          <bgColor rgb="FFF8F9FA"/>
        </patternFill>
      </fill>
      <protection locked="0" hidden="0"/>
    </dxf>
    <dxf>
      <font>
        <b/>
        <i val="0"/>
        <strike val="0"/>
        <condense val="0"/>
        <extend val="0"/>
        <outline val="0"/>
        <shadow val="0"/>
        <u val="none"/>
        <vertAlign val="baseline"/>
        <sz val="11"/>
        <color theme="1"/>
        <name val="Raleway"/>
        <family val="2"/>
        <scheme val="none"/>
      </font>
      <fill>
        <patternFill>
          <fgColor indexed="64"/>
          <bgColor rgb="FFF8F9FA"/>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Raleway"/>
        <family val="2"/>
        <scheme val="none"/>
      </font>
      <numFmt numFmtId="164" formatCode="_(&quot;$&quot;* #,##0_);_(&quot;$&quot;* \(#,##0\);_(&quot;$&quot;* &quot;-&quot;??_);_(@_)"/>
      <fill>
        <patternFill patternType="solid">
          <fgColor indexed="64"/>
          <bgColor rgb="FFCDCFD1"/>
        </patternFill>
      </fill>
      <border diagonalUp="0" diagonalDown="0">
        <left/>
        <right style="medium">
          <color rgb="FF304773"/>
        </right>
        <top/>
        <bottom/>
      </border>
      <protection locked="0" hidden="0"/>
    </dxf>
    <dxf>
      <font>
        <b val="0"/>
        <i val="0"/>
        <strike val="0"/>
        <condense val="0"/>
        <extend val="0"/>
        <outline val="0"/>
        <shadow val="0"/>
        <u val="none"/>
        <vertAlign val="baseline"/>
        <sz val="11"/>
        <color theme="1"/>
        <name val="Raleway"/>
        <family val="2"/>
        <scheme val="none"/>
      </font>
      <numFmt numFmtId="164" formatCode="_(&quot;$&quot;* #,##0_);_(&quot;$&quot;* \(#,##0\);_(&quot;$&quot;* &quot;-&quot;??_);_(@_)"/>
      <fill>
        <patternFill patternType="solid">
          <fgColor indexed="64"/>
          <bgColor rgb="FFF8F9FA"/>
        </patternFill>
      </fill>
      <protection locked="0" hidden="0"/>
    </dxf>
    <dxf>
      <font>
        <b val="0"/>
        <i val="0"/>
        <strike val="0"/>
        <condense val="0"/>
        <extend val="0"/>
        <outline val="0"/>
        <shadow val="0"/>
        <u val="none"/>
        <vertAlign val="baseline"/>
        <sz val="11"/>
        <color rgb="FF304773"/>
        <name val="Raleway"/>
        <family val="2"/>
        <scheme val="none"/>
      </font>
      <fill>
        <patternFill patternType="solid">
          <fgColor indexed="64"/>
          <bgColor rgb="FFCDCFD1"/>
        </patternFill>
      </fill>
      <protection locked="0" hidden="0"/>
    </dxf>
    <dxf>
      <font>
        <strike val="0"/>
        <outline val="0"/>
        <shadow val="0"/>
        <u val="none"/>
        <vertAlign val="baseline"/>
        <sz val="11"/>
        <color rgb="FF304773"/>
        <name val="Raleway"/>
        <family val="2"/>
        <scheme val="none"/>
      </font>
      <fill>
        <patternFill patternType="solid">
          <fgColor indexed="64"/>
          <bgColor rgb="FFCDCFD1"/>
        </patternFill>
      </fill>
      <border diagonalUp="0" diagonalDown="0">
        <left style="medium">
          <color rgb="FF304773"/>
        </left>
        <right/>
        <top/>
        <bottom/>
        <vertical/>
        <horizontal/>
      </border>
      <protection locked="0" hidden="0"/>
    </dxf>
    <dxf>
      <font>
        <strike val="0"/>
        <outline val="0"/>
        <shadow val="0"/>
        <u val="none"/>
        <vertAlign val="baseline"/>
        <sz val="11"/>
        <color rgb="FF304773"/>
        <name val="Raleway"/>
        <family val="2"/>
        <scheme val="none"/>
      </font>
      <fill>
        <patternFill patternType="solid">
          <fgColor indexed="64"/>
          <bgColor rgb="FFCDCFD1"/>
        </patternFill>
      </fill>
      <border diagonalUp="0" diagonalDown="0">
        <left/>
        <right style="medium">
          <color rgb="FF304773"/>
        </right>
        <top/>
        <bottom/>
      </border>
      <protection locked="0" hidden="0"/>
    </dxf>
    <dxf>
      <font>
        <strike val="0"/>
        <outline val="0"/>
        <shadow val="0"/>
        <u val="none"/>
        <vertAlign val="baseline"/>
        <sz val="11"/>
        <color rgb="FF304773"/>
        <name val="Raleway"/>
        <family val="2"/>
        <scheme val="none"/>
      </font>
      <fill>
        <patternFill patternType="solid">
          <fgColor indexed="64"/>
          <bgColor rgb="FFCDCFD1"/>
        </patternFill>
      </fill>
      <protection locked="0" hidden="0"/>
    </dxf>
    <dxf>
      <font>
        <strike val="0"/>
        <outline val="0"/>
        <shadow val="0"/>
        <u val="none"/>
        <vertAlign val="baseline"/>
        <sz val="11"/>
        <color rgb="FF304773"/>
        <name val="Raleway"/>
        <family val="2"/>
        <scheme val="none"/>
      </font>
      <fill>
        <patternFill patternType="solid">
          <fgColor indexed="64"/>
          <bgColor rgb="FFCDCFD1"/>
        </patternFill>
      </fill>
      <protection locked="0" hidden="0"/>
    </dxf>
    <dxf>
      <font>
        <strike val="0"/>
        <outline val="0"/>
        <shadow val="0"/>
        <u val="none"/>
        <vertAlign val="baseline"/>
        <sz val="11"/>
        <color rgb="FF304773"/>
        <name val="Raleway"/>
        <family val="2"/>
        <scheme val="none"/>
      </font>
      <fill>
        <patternFill patternType="solid">
          <fgColor indexed="64"/>
          <bgColor rgb="FFCDCFD1"/>
        </patternFill>
      </fill>
      <protection locked="0" hidden="0"/>
    </dxf>
    <dxf>
      <font>
        <strike val="0"/>
        <outline val="0"/>
        <shadow val="0"/>
        <u val="none"/>
        <vertAlign val="baseline"/>
        <sz val="11"/>
        <color rgb="FF304773"/>
        <name val="Raleway"/>
        <family val="2"/>
        <scheme val="none"/>
      </font>
      <fill>
        <patternFill patternType="solid">
          <fgColor indexed="64"/>
          <bgColor rgb="FFCDCFD1"/>
        </patternFill>
      </fill>
      <alignment horizontal="center" vertical="bottom" textRotation="0" wrapText="0" indent="0" justifyLastLine="0" shrinkToFit="0" readingOrder="0"/>
      <protection locked="0" hidden="0"/>
    </dxf>
    <dxf>
      <font>
        <strike val="0"/>
        <outline val="0"/>
        <shadow val="0"/>
        <u val="none"/>
        <vertAlign val="baseline"/>
        <sz val="11"/>
        <color rgb="FF304773"/>
        <name val="Raleway"/>
        <family val="2"/>
        <scheme val="none"/>
      </font>
      <fill>
        <patternFill patternType="solid">
          <fgColor indexed="64"/>
          <bgColor rgb="FFCDCFD1"/>
        </patternFill>
      </fill>
      <protection locked="0" hidden="0"/>
    </dxf>
    <dxf>
      <font>
        <strike val="0"/>
        <outline val="0"/>
        <shadow val="0"/>
        <u val="none"/>
        <vertAlign val="baseline"/>
        <sz val="11"/>
        <color rgb="FF304773"/>
        <name val="Raleway"/>
        <family val="2"/>
        <scheme val="none"/>
      </font>
      <fill>
        <patternFill patternType="solid">
          <fgColor indexed="64"/>
          <bgColor rgb="FFCDCFD1"/>
        </patternFill>
      </fill>
      <border diagonalUp="0" diagonalDown="0">
        <left style="medium">
          <color rgb="FF304773"/>
        </left>
        <right/>
        <top/>
        <bottom/>
      </border>
      <protection locked="0" hidden="0"/>
    </dxf>
    <dxf>
      <font>
        <strike val="0"/>
        <outline val="0"/>
        <shadow val="0"/>
        <u val="none"/>
        <vertAlign val="baseline"/>
        <sz val="11"/>
        <color rgb="FF304773"/>
        <name val="Raleway"/>
        <family val="2"/>
        <scheme val="none"/>
      </font>
      <fill>
        <patternFill patternType="solid">
          <fgColor indexed="64"/>
          <bgColor rgb="FFF8F9FA"/>
        </patternFill>
      </fill>
      <border diagonalUp="0" diagonalDown="0">
        <left style="thin">
          <color rgb="FF304773"/>
        </left>
        <right style="thin">
          <color rgb="FF304773"/>
        </right>
        <top style="thin">
          <color rgb="FF304773"/>
        </top>
        <bottom style="thin">
          <color rgb="FF304773"/>
        </bottom>
      </border>
      <protection locked="0" hidden="0"/>
    </dxf>
    <dxf>
      <font>
        <strike val="0"/>
        <outline val="0"/>
        <shadow val="0"/>
        <u val="none"/>
        <vertAlign val="baseline"/>
        <sz val="11"/>
        <name val="Raleway"/>
        <family val="2"/>
        <scheme val="none"/>
      </font>
      <fill>
        <patternFill patternType="solid">
          <fgColor indexed="64"/>
          <bgColor rgb="FFF8F9FA"/>
        </patternFill>
      </fill>
      <protection locked="0" hidden="0"/>
    </dxf>
    <dxf>
      <font>
        <b/>
        <i val="0"/>
        <strike val="0"/>
        <condense val="0"/>
        <extend val="0"/>
        <outline val="0"/>
        <shadow val="0"/>
        <u val="none"/>
        <vertAlign val="baseline"/>
        <sz val="11"/>
        <color auto="1"/>
        <name val="Raleway"/>
        <family val="2"/>
        <scheme val="none"/>
      </font>
      <fill>
        <patternFill patternType="solid">
          <fgColor indexed="64"/>
          <bgColor rgb="FFF8F9FA"/>
        </patternFill>
      </fill>
      <alignment horizontal="center" vertical="bottom" textRotation="0" wrapText="1" indent="0" justifyLastLine="0" shrinkToFit="0" readingOrder="0"/>
      <protection locked="0" hidden="0"/>
    </dxf>
  </dxfs>
  <tableStyles count="0" defaultTableStyle="TableStyleMedium2" defaultPivotStyle="PivotStyleLight16"/>
  <colors>
    <mruColors>
      <color rgb="FFF8F9FA"/>
      <color rgb="FFCDCFD1"/>
      <color rgb="FF304773"/>
      <color rgb="FFE5FACE"/>
      <color rgb="FFFFE1C5"/>
      <color rgb="FF43750D"/>
      <color rgb="FFEB7200"/>
      <color rgb="FF63AA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LABORIQ.CO" TargetMode="External"/><Relationship Id="rId6" Type="http://schemas.openxmlformats.org/officeDocument/2006/relationships/image" Target="../media/image5.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pn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LABORIQ.CO"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laboriq.co"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LABORIQ.CO" TargetMode="External"/></Relationships>
</file>

<file path=xl/drawings/drawing1.xml><?xml version="1.0" encoding="utf-8"?>
<xdr:wsDr xmlns:xdr="http://schemas.openxmlformats.org/drawingml/2006/spreadsheetDrawing" xmlns:a="http://schemas.openxmlformats.org/drawingml/2006/main">
  <xdr:twoCellAnchor>
    <xdr:from>
      <xdr:col>0</xdr:col>
      <xdr:colOff>207645</xdr:colOff>
      <xdr:row>3</xdr:row>
      <xdr:rowOff>99059</xdr:rowOff>
    </xdr:from>
    <xdr:to>
      <xdr:col>16</xdr:col>
      <xdr:colOff>325755</xdr:colOff>
      <xdr:row>159</xdr:row>
      <xdr:rowOff>47625</xdr:rowOff>
    </xdr:to>
    <xdr:sp macro="" textlink="">
      <xdr:nvSpPr>
        <xdr:cNvPr id="9" name="TextBox 1">
          <a:extLst>
            <a:ext uri="{FF2B5EF4-FFF2-40B4-BE49-F238E27FC236}">
              <a16:creationId xmlns:a16="http://schemas.microsoft.com/office/drawing/2014/main" id="{FA510884-7B5F-B5A3-D436-2045137BC6DF}"/>
            </a:ext>
          </a:extLst>
        </xdr:cNvPr>
        <xdr:cNvSpPr txBox="1"/>
      </xdr:nvSpPr>
      <xdr:spPr>
        <a:xfrm>
          <a:off x="207645" y="613409"/>
          <a:ext cx="9995535" cy="265233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Raleway" panose="020B0003030101060003" pitchFamily="34" charset="0"/>
            </a:rPr>
            <a:t>Instructions:</a:t>
          </a:r>
          <a:endParaRPr lang="en-US" sz="1100" b="1" baseline="0">
            <a:latin typeface="Raleway" panose="020B0003030101060003" pitchFamily="34" charset="0"/>
          </a:endParaRPr>
        </a:p>
        <a:p>
          <a:endParaRPr lang="en-US" sz="1100" b="1" baseline="0">
            <a:latin typeface="Raleway" panose="020B0003030101060003" pitchFamily="34" charset="0"/>
          </a:endParaRPr>
        </a:p>
        <a:p>
          <a:pPr marL="171450" indent="-171450">
            <a:buFont typeface="Arial" panose="020B0604020202020204" pitchFamily="34" charset="0"/>
            <a:buChar char="•"/>
          </a:pPr>
          <a:r>
            <a:rPr lang="en-US" sz="1100" i="1" baseline="0">
              <a:latin typeface="Raleway" panose="020B0003030101060003" pitchFamily="34" charset="0"/>
            </a:rPr>
            <a:t>Decide which departments, job titles and employees for which you would like to complete a compensation analysis. Use your Payroll or HRIS system to download a list of each of these employees and their location (city), current job title and current base pay.</a:t>
          </a: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r>
            <a:rPr lang="en-US" sz="1100" i="1" baseline="0">
              <a:latin typeface="Raleway" panose="020B0003030101060003" pitchFamily="34" charset="0"/>
            </a:rPr>
            <a:t>Collect all of your internal salary bands or ranges for each job title being benchmarked. These are the pay ranges you have set internally with low and high bounds for which you will pay for each job title based on the job credentials. Note that sometimes a single job title will have multiple levels or multiple locations, each of these job titles will be listed separately with their own salary range in this analysis.</a:t>
          </a: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r>
            <a:rPr lang="en-US" sz="1100" i="1" baseline="0">
              <a:latin typeface="Raleway" panose="020B0003030101060003" pitchFamily="34" charset="0"/>
            </a:rPr>
            <a:t>Prepare any external benchmarking data that you have access to, or evaluate which data sources would be a best fit for your organization. Research salary ranges and a Target Market Salary per each role you are benchmarking. Note that sometimes a single job title will have multiple levels or multiple locations, eahc of htese job titles will be listed separately with their own Target Market Salary in this analysis.</a:t>
          </a: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r>
            <a:rPr lang="en-US" sz="1100" i="1" baseline="0">
              <a:latin typeface="Raleway" panose="020B0003030101060003" pitchFamily="34" charset="0"/>
            </a:rPr>
            <a:t>Clear out the example benchmarking data in the template by deleting all data highlighted in gray, on each tab. You can see each section to clear higlighted in red, below:</a:t>
          </a: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endParaRPr lang="en-US" sz="1100" i="1" baseline="0">
            <a:latin typeface="Raleway" panose="020B0003030101060003" pitchFamily="34" charset="0"/>
          </a:endParaRPr>
        </a:p>
        <a:p>
          <a:pPr marL="0" indent="0">
            <a:buFont typeface="Arial" panose="020B0604020202020204" pitchFamily="34" charset="0"/>
            <a:buNone/>
          </a:pPr>
          <a:r>
            <a:rPr lang="en-US" sz="1100" i="1" baseline="0">
              <a:latin typeface="Raleway" panose="020B0003030101060003" pitchFamily="34" charset="0"/>
            </a:rPr>
            <a:t>	Jobs to Benchmark:</a:t>
          </a:r>
        </a:p>
        <a:p>
          <a:pPr marL="0" indent="0">
            <a:buFont typeface="Arial" panose="020B0604020202020204" pitchFamily="34" charset="0"/>
            <a:buNone/>
          </a:pPr>
          <a:endParaRPr lang="en-US" sz="1100" i="1" baseline="0">
            <a:latin typeface="Raleway" panose="020B0003030101060003" pitchFamily="34" charset="0"/>
          </a:endParaRPr>
        </a:p>
        <a:p>
          <a:pPr marL="0" indent="0">
            <a:buFont typeface="Arial" panose="020B0604020202020204" pitchFamily="34" charset="0"/>
            <a:buNone/>
          </a:pPr>
          <a:endParaRPr lang="en-US" sz="1100" i="1" baseline="0">
            <a:latin typeface="Raleway" panose="020B0003030101060003" pitchFamily="34" charset="0"/>
          </a:endParaRPr>
        </a:p>
        <a:p>
          <a:pPr marL="0" indent="0">
            <a:buFont typeface="Arial" panose="020B0604020202020204" pitchFamily="34" charset="0"/>
            <a:buNone/>
          </a:pPr>
          <a:endParaRPr lang="en-US" sz="1100" i="1" baseline="0">
            <a:latin typeface="Raleway" panose="020B0003030101060003" pitchFamily="34" charset="0"/>
          </a:endParaRPr>
        </a:p>
        <a:p>
          <a:pPr marL="0" indent="0">
            <a:buFont typeface="Arial" panose="020B0604020202020204" pitchFamily="34" charset="0"/>
            <a:buNone/>
          </a:pPr>
          <a:endParaRPr lang="en-US" sz="1100" i="1" baseline="0">
            <a:latin typeface="Raleway" panose="020B0003030101060003" pitchFamily="34" charset="0"/>
          </a:endParaRPr>
        </a:p>
        <a:p>
          <a:pPr marL="0" indent="0">
            <a:buFont typeface="Arial" panose="020B0604020202020204" pitchFamily="34" charset="0"/>
            <a:buNone/>
          </a:pPr>
          <a:endParaRPr lang="en-US" sz="1100" i="1" baseline="0">
            <a:latin typeface="Raleway" panose="020B0003030101060003" pitchFamily="34" charset="0"/>
          </a:endParaRPr>
        </a:p>
        <a:p>
          <a:pPr marL="0" indent="0">
            <a:buFont typeface="Arial" panose="020B0604020202020204" pitchFamily="34" charset="0"/>
            <a:buNone/>
          </a:pPr>
          <a:endParaRPr lang="en-US" sz="1100" i="1" baseline="0">
            <a:latin typeface="Raleway" panose="020B0003030101060003" pitchFamily="34" charset="0"/>
          </a:endParaRPr>
        </a:p>
        <a:p>
          <a:pPr marL="0" indent="0">
            <a:buFont typeface="Arial" panose="020B0604020202020204" pitchFamily="34" charset="0"/>
            <a:buNone/>
          </a:pPr>
          <a:endParaRPr lang="en-US" sz="1100" i="1" baseline="0">
            <a:latin typeface="Raleway" panose="020B0003030101060003" pitchFamily="34" charset="0"/>
          </a:endParaRPr>
        </a:p>
        <a:p>
          <a:pPr marL="0" indent="0">
            <a:buFont typeface="Arial" panose="020B0604020202020204" pitchFamily="34" charset="0"/>
            <a:buNone/>
          </a:pPr>
          <a:endParaRPr lang="en-US" sz="1100" i="1" baseline="0">
            <a:latin typeface="Raleway" panose="020B0003030101060003" pitchFamily="34" charset="0"/>
          </a:endParaRPr>
        </a:p>
        <a:p>
          <a:pPr marL="0" indent="0">
            <a:buFont typeface="Arial" panose="020B0604020202020204" pitchFamily="34" charset="0"/>
            <a:buNone/>
          </a:pPr>
          <a:endParaRPr lang="en-US" sz="1100" i="1" baseline="0">
            <a:latin typeface="Raleway" panose="020B0003030101060003" pitchFamily="34" charset="0"/>
          </a:endParaRPr>
        </a:p>
        <a:p>
          <a:pPr marL="0" indent="0">
            <a:buFont typeface="Arial" panose="020B0604020202020204" pitchFamily="34" charset="0"/>
            <a:buNone/>
          </a:pPr>
          <a:r>
            <a:rPr lang="en-US" sz="1100" i="1" baseline="0">
              <a:latin typeface="Raleway" panose="020B0003030101060003" pitchFamily="34" charset="0"/>
            </a:rPr>
            <a:t>	Employee Comp Analysis:</a:t>
          </a: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endParaRPr lang="en-US" sz="1100" i="1" baseline="0">
            <a:latin typeface="Raleway" panose="020B0003030101060003" pitchFamily="34" charset="0"/>
          </a:endParaRPr>
        </a:p>
        <a:p>
          <a:pPr marL="171450" indent="-171450">
            <a:buFont typeface="Arial" panose="020B0604020202020204" pitchFamily="34" charset="0"/>
            <a:buChar char="•"/>
          </a:pPr>
          <a:endParaRPr lang="en-US" sz="1100" i="1" baseline="0">
            <a:latin typeface="Raleway" panose="020B0003030101060003" pitchFamily="34" charset="0"/>
          </a:endParaRPr>
        </a:p>
        <a:p>
          <a:pPr marL="0" indent="0">
            <a:buFont typeface="Arial" panose="020B0604020202020204" pitchFamily="34" charset="0"/>
            <a:buNone/>
          </a:pPr>
          <a:endParaRPr lang="en-US" sz="1100" i="1" baseline="0">
            <a:latin typeface="Raleway" panose="020B0003030101060003" pitchFamily="34" charset="0"/>
          </a:endParaRPr>
        </a:p>
        <a:p>
          <a:pPr marL="171450" indent="-171450">
            <a:buFont typeface="Arial" panose="020B0604020202020204" pitchFamily="34" charset="0"/>
            <a:buChar char="•"/>
          </a:pPr>
          <a:endParaRPr lang="en-US" sz="1100" i="1" baseline="0">
            <a:solidFill>
              <a:schemeClr val="dk1"/>
            </a:solidFill>
            <a:latin typeface="Raleway" panose="020B0003030101060003"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i="1" baseline="0">
              <a:solidFill>
                <a:schemeClr val="dk1"/>
              </a:solidFill>
              <a:latin typeface="Raleway" panose="020B0003030101060003" pitchFamily="34" charset="0"/>
              <a:ea typeface="+mn-ea"/>
              <a:cs typeface="+mn-cs"/>
            </a:rPr>
            <a:t>Note, all sections that are not highlighted gray will automatically populate by formula as you complete each step below.</a:t>
          </a:r>
        </a:p>
        <a:p>
          <a:endParaRPr lang="en-US" sz="1100" baseline="0">
            <a:latin typeface="Raleway" panose="020B0003030101060003" pitchFamily="34" charset="0"/>
          </a:endParaRPr>
        </a:p>
        <a:p>
          <a:endParaRPr lang="en-US" sz="1100" baseline="0">
            <a:latin typeface="Raleway" panose="020B0003030101060003" pitchFamily="34" charset="0"/>
          </a:endParaRPr>
        </a:p>
        <a:p>
          <a:r>
            <a:rPr lang="en-US" sz="1100" b="1" baseline="0">
              <a:latin typeface="Raleway" panose="020B0003030101060003" pitchFamily="34" charset="0"/>
            </a:rPr>
            <a:t>Step 1: Complete Jobs to Benchmark</a:t>
          </a:r>
        </a:p>
        <a:p>
          <a:endParaRPr lang="en-US" sz="1100" b="1" baseline="0">
            <a:latin typeface="Raleway" panose="020B0003030101060003" pitchFamily="34" charset="0"/>
          </a:endParaRPr>
        </a:p>
        <a:p>
          <a:r>
            <a:rPr lang="en-US" sz="1100" b="1" baseline="0">
              <a:latin typeface="Raleway" panose="020B0003030101060003" pitchFamily="34" charset="0"/>
            </a:rPr>
            <a:t>Job Title data</a:t>
          </a:r>
        </a:p>
        <a:p>
          <a:endParaRPr lang="en-US" sz="1100" b="1" baseline="0">
            <a:latin typeface="Raleway" panose="020B0003030101060003" pitchFamily="34" charset="0"/>
          </a:endParaRPr>
        </a:p>
        <a:p>
          <a:pPr lvl="1"/>
          <a:r>
            <a:rPr lang="en-US" sz="1100" baseline="0">
              <a:latin typeface="Raleway" panose="020B0003030101060003" pitchFamily="34" charset="0"/>
            </a:rPr>
            <a:t>In the sections where you cleared the example job title data on the Jobs to Benchmark tab, enter the job titles for the employees you wish to complete a compensation analysis. </a:t>
          </a: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endParaRPr lang="en-US" sz="1100" baseline="0">
            <a:latin typeface="Raleway" panose="020B0003030101060003" pitchFamily="34" charset="0"/>
          </a:endParaRPr>
        </a:p>
        <a:p>
          <a:pPr lvl="1"/>
          <a:r>
            <a:rPr lang="en-US" sz="1100" baseline="0">
              <a:latin typeface="Raleway" panose="020B0003030101060003" pitchFamily="34" charset="0"/>
            </a:rPr>
            <a:t>Each job title will need a unique job title, location, experience and education. </a:t>
          </a:r>
        </a:p>
        <a:p>
          <a:pPr lvl="1"/>
          <a:endParaRPr lang="en-US" sz="1100" baseline="0">
            <a:latin typeface="Raleway" panose="020B0003030101060003" pitchFamily="34" charset="0"/>
          </a:endParaRPr>
        </a:p>
        <a:p>
          <a:pPr lvl="1"/>
          <a:r>
            <a:rPr lang="en-US" sz="1100" baseline="0">
              <a:latin typeface="Raleway" panose="020B0003030101060003" pitchFamily="34" charset="0"/>
            </a:rPr>
            <a:t>If you have a defined internal salary range for each of these job titles, enter the salary band min and salary band max (the average will populate, automatically). If you do not have a defined salary range for internal use, leave these fields blank.</a:t>
          </a:r>
        </a:p>
        <a:p>
          <a:pPr lvl="1"/>
          <a:endParaRPr lang="en-US" sz="1100" baseline="0">
            <a:latin typeface="Raleway" panose="020B0003030101060003" pitchFamily="34" charset="0"/>
          </a:endParaRPr>
        </a:p>
        <a:p>
          <a:pPr lvl="2"/>
          <a:r>
            <a:rPr lang="en-US" sz="1100" baseline="0">
              <a:latin typeface="Raleway" panose="020B0003030101060003" pitchFamily="34" charset="0"/>
            </a:rPr>
            <a:t>Notice you can select the drop down in each cell for the following columns:</a:t>
          </a:r>
        </a:p>
        <a:p>
          <a:pPr marL="1085850" lvl="2" indent="-171450">
            <a:buFont typeface="Arial" panose="020B0604020202020204" pitchFamily="34" charset="0"/>
            <a:buChar char="•"/>
          </a:pPr>
          <a:r>
            <a:rPr lang="en-US" sz="1100" baseline="0">
              <a:latin typeface="Raleway" panose="020B0003030101060003" pitchFamily="34" charset="0"/>
            </a:rPr>
            <a:t>Minimum Experience (years). </a:t>
          </a:r>
        </a:p>
        <a:p>
          <a:pPr marL="1085850" lvl="2" indent="-171450">
            <a:buFont typeface="Arial" panose="020B0604020202020204" pitchFamily="34" charset="0"/>
            <a:buChar char="•"/>
          </a:pPr>
          <a:r>
            <a:rPr lang="en-US" sz="1100" baseline="0">
              <a:latin typeface="Raleway" panose="020B0003030101060003" pitchFamily="34" charset="0"/>
            </a:rPr>
            <a:t>Minimum Education </a:t>
          </a:r>
        </a:p>
        <a:p>
          <a:pPr marL="457200" lvl="1" indent="0">
            <a:buFont typeface="Arial" panose="020B0604020202020204" pitchFamily="34" charset="0"/>
            <a:buNone/>
          </a:pPr>
          <a:endParaRPr lang="en-US" sz="1100" baseline="0">
            <a:latin typeface="Raleway" panose="020B0003030101060003" pitchFamily="34" charset="0"/>
          </a:endParaRPr>
        </a:p>
        <a:p>
          <a:pPr marL="457200" lvl="1" indent="0">
            <a:buFont typeface="Arial" panose="020B0604020202020204" pitchFamily="34" charset="0"/>
            <a:buNone/>
          </a:pPr>
          <a:r>
            <a:rPr lang="en-US" sz="1100" i="1" baseline="0">
              <a:latin typeface="Raleway" panose="020B0003030101060003" pitchFamily="34" charset="0"/>
            </a:rPr>
            <a:t>Tip: If you have muliple levels within each role, assign each job title a unique title, education and level of experience</a:t>
          </a:r>
        </a:p>
        <a:p>
          <a:endParaRPr lang="en-US" sz="1100" baseline="0">
            <a:latin typeface="Raleway" panose="020B0003030101060003" pitchFamily="34" charset="0"/>
          </a:endParaRPr>
        </a:p>
        <a:p>
          <a:r>
            <a:rPr lang="en-US" sz="1100" b="1" baseline="0">
              <a:latin typeface="Raleway" panose="020B0003030101060003" pitchFamily="34" charset="0"/>
            </a:rPr>
            <a:t>External Salary Benchmarks</a:t>
          </a:r>
        </a:p>
        <a:p>
          <a:endParaRPr lang="en-US" sz="1100" b="1" baseline="0">
            <a:latin typeface="Raleway" panose="020B0003030101060003" pitchFamily="34" charset="0"/>
          </a:endParaRPr>
        </a:p>
        <a:p>
          <a:pPr lvl="1"/>
          <a:r>
            <a:rPr lang="en-US" sz="1100" b="0" baseline="0">
              <a:latin typeface="Raleway" panose="020B0003030101060003" pitchFamily="34" charset="0"/>
            </a:rPr>
            <a:t>In the sections where you cleared the example data for External Salary Benchmarks, enter your preferred salary benchmarks for each job title. Make sure to take into considerations the credentials for each job title, especially if there are multiple levels for that role within your organization. </a:t>
          </a: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endParaRPr lang="en-US" sz="1100" b="0" baseline="0">
            <a:latin typeface="Raleway" panose="020B0003030101060003" pitchFamily="34" charset="0"/>
          </a:endParaRPr>
        </a:p>
        <a:p>
          <a:pPr lvl="1"/>
          <a:r>
            <a:rPr lang="en-US" sz="1100" b="0" baseline="0">
              <a:latin typeface="Raleway" panose="020B0003030101060003" pitchFamily="34" charset="0"/>
            </a:rPr>
            <a:t>Once you have researched the salary range (low and high) for each job title, determine a Target Market Salary that makes sense for your orgnaizations pay philosophy. This will be the salary that is used within the Employee Compesation Analysis section and to determine comeptitiveness against market rates. </a:t>
          </a:r>
        </a:p>
        <a:p>
          <a:pPr lvl="1"/>
          <a:endParaRPr lang="en-US" sz="1100" b="0" baseline="0">
            <a:latin typeface="Raleway" panose="020B0003030101060003" pitchFamily="34" charset="0"/>
          </a:endParaRPr>
        </a:p>
        <a:p>
          <a:pPr lvl="1"/>
          <a:r>
            <a:rPr lang="en-US" sz="1100" b="0" i="1" baseline="0">
              <a:latin typeface="Raleway" panose="020B0003030101060003" pitchFamily="34" charset="0"/>
            </a:rPr>
            <a:t>Tip: During compensation analysis it is critical to get the Target Market Salary correct in order to effectively understand where you have pay gaps and potential retention risk for your employees.</a:t>
          </a:r>
          <a:endParaRPr lang="en-US" sz="1100" baseline="0">
            <a:latin typeface="Raleway" panose="020B0003030101060003" pitchFamily="34" charset="0"/>
          </a:endParaRPr>
        </a:p>
        <a:p>
          <a:endParaRPr lang="en-US" sz="1100" b="1" baseline="0">
            <a:latin typeface="Raleway" panose="020B0003030101060003" pitchFamily="34" charset="0"/>
          </a:endParaRPr>
        </a:p>
        <a:p>
          <a:r>
            <a:rPr lang="en-US" sz="1100" b="1" baseline="0">
              <a:latin typeface="Raleway" panose="020B0003030101060003" pitchFamily="34" charset="0"/>
            </a:rPr>
            <a:t>	</a:t>
          </a:r>
        </a:p>
        <a:p>
          <a:endParaRPr lang="en-US" sz="1100" b="1" baseline="0">
            <a:latin typeface="Raleway" panose="020B0003030101060003" pitchFamily="34" charset="0"/>
          </a:endParaRPr>
        </a:p>
        <a:p>
          <a:r>
            <a:rPr lang="en-US" sz="1100" b="1" baseline="0">
              <a:latin typeface="Raleway" panose="020B0003030101060003" pitchFamily="34" charset="0"/>
            </a:rPr>
            <a:t>Step 2: Complete Employee Comp Analysis</a:t>
          </a:r>
        </a:p>
        <a:p>
          <a:endParaRPr lang="en-US" sz="1100" b="0" baseline="0">
            <a:latin typeface="Raleway" panose="020B0003030101060003" pitchFamily="34" charset="0"/>
          </a:endParaRPr>
        </a:p>
        <a:p>
          <a:r>
            <a:rPr lang="en-US" sz="1100" b="1" baseline="0">
              <a:latin typeface="Raleway" panose="020B0003030101060003" pitchFamily="34" charset="0"/>
            </a:rPr>
            <a:t>Employee Information</a:t>
          </a:r>
        </a:p>
        <a:p>
          <a:endParaRPr lang="en-US" sz="1100" b="1" baseline="0">
            <a:latin typeface="Raleway" panose="020B0003030101060003" pitchFamily="34" charset="0"/>
          </a:endParaRPr>
        </a:p>
        <a:p>
          <a:pPr lvl="1"/>
          <a:r>
            <a:rPr lang="en-US" sz="1100" b="0" baseline="0">
              <a:latin typeface="Raleway" panose="020B0003030101060003" pitchFamily="34" charset="0"/>
            </a:rPr>
            <a:t>In the sections where you cleared the example data for Employee Information, enter each employee and their corresponding location, department, manager, first and last name, job title and current salary. </a:t>
          </a:r>
        </a:p>
        <a:p>
          <a:endParaRPr lang="en-US" sz="1100" b="0" baseline="0">
            <a:latin typeface="Raleway" panose="020B0003030101060003" pitchFamily="34" charset="0"/>
          </a:endParaRPr>
        </a:p>
        <a:p>
          <a:pPr lvl="1"/>
          <a:r>
            <a:rPr lang="en-US" sz="1100" b="0" baseline="0">
              <a:latin typeface="Raleway" panose="020B0003030101060003" pitchFamily="34" charset="0"/>
            </a:rPr>
            <a:t>*Note the job title and location must match </a:t>
          </a:r>
          <a:r>
            <a:rPr lang="en-US" sz="1100" b="0" i="1" baseline="0">
              <a:latin typeface="Raleway" panose="020B0003030101060003" pitchFamily="34" charset="0"/>
            </a:rPr>
            <a:t>exactly</a:t>
          </a:r>
          <a:r>
            <a:rPr lang="en-US" sz="1100" b="0" baseline="0">
              <a:latin typeface="Raleway" panose="020B0003030101060003" pitchFamily="34" charset="0"/>
            </a:rPr>
            <a:t>  to a job listed on Jobs to Benchmark completed in Step 1.</a:t>
          </a:r>
        </a:p>
        <a:p>
          <a:endParaRPr lang="en-US" sz="1100" b="1" baseline="0">
            <a:latin typeface="Raleway" panose="020B0003030101060003" pitchFamily="34" charset="0"/>
          </a:endParaRPr>
        </a:p>
        <a:p>
          <a:r>
            <a:rPr lang="en-US" sz="1100" b="1" baseline="0">
              <a:latin typeface="Raleway" panose="020B0003030101060003" pitchFamily="34" charset="0"/>
            </a:rPr>
            <a:t>	</a:t>
          </a: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pPr lvl="1"/>
          <a:r>
            <a:rPr lang="en-US" sz="1100">
              <a:latin typeface="Raleway" panose="020B0003030101060003" pitchFamily="34" charset="0"/>
            </a:rPr>
            <a:t>Evaluate employee</a:t>
          </a:r>
          <a:r>
            <a:rPr lang="en-US" sz="1100" baseline="0">
              <a:latin typeface="Raleway" panose="020B0003030101060003" pitchFamily="34" charset="0"/>
            </a:rPr>
            <a:t> pay against Established Salary Bands and Salary Benchmarks to understand if there are adjustments needed to your internal salary bands or employee pay to ensure market competitiveness. </a:t>
          </a:r>
        </a:p>
        <a:p>
          <a:pPr lvl="1"/>
          <a:endParaRPr lang="en-US" sz="1100" baseline="0">
            <a:latin typeface="Raleway" panose="020B0003030101060003" pitchFamily="34" charset="0"/>
          </a:endParaRPr>
        </a:p>
        <a:p>
          <a:pPr lvl="1"/>
          <a:r>
            <a:rPr lang="en-US" sz="1100" i="1" baseline="0">
              <a:latin typeface="Raleway" panose="020B0003030101060003" pitchFamily="34" charset="0"/>
            </a:rPr>
            <a:t>Tip: Compa ratio will help you understand how each of yoru employees are paid compared with Established Salary Bands (if applicable). Use the Salary Benchmark section to evaluate how your salary bands and your employees compare to your Target Market Salary.</a:t>
          </a:r>
        </a:p>
        <a:p>
          <a:endParaRPr lang="en-US" sz="1100" baseline="0">
            <a:latin typeface="Raleway" panose="020B0003030101060003" pitchFamily="34" charset="0"/>
          </a:endParaRPr>
        </a:p>
        <a:p>
          <a:r>
            <a:rPr lang="en-US" sz="1100" b="1" baseline="0">
              <a:latin typeface="Raleway" panose="020B0003030101060003" pitchFamily="34" charset="0"/>
            </a:rPr>
            <a:t>Proposed Salary Increase</a:t>
          </a:r>
        </a:p>
        <a:p>
          <a:endParaRPr lang="en-US" sz="1100">
            <a:latin typeface="Raleway" panose="020B0003030101060003" pitchFamily="34" charset="0"/>
          </a:endParaRPr>
        </a:p>
        <a:p>
          <a:pPr lvl="1"/>
          <a:r>
            <a:rPr lang="en-US" sz="1100">
              <a:latin typeface="Raleway" panose="020B0003030101060003" pitchFamily="34" charset="0"/>
            </a:rPr>
            <a:t>In the sections where you cleared the example data for</a:t>
          </a:r>
          <a:r>
            <a:rPr lang="en-US" sz="1100" baseline="0">
              <a:latin typeface="Raleway" panose="020B0003030101060003" pitchFamily="34" charset="0"/>
            </a:rPr>
            <a:t> Proposed Salary Increase, enter the percent % increase that you would like to propose for the next employee raise cycle. This Proposed Salary Increase (%) should represent what pay increase you believe would be appropriate to ensure market competitiveness for your employees.</a:t>
          </a:r>
        </a:p>
        <a:p>
          <a:pPr lvl="1"/>
          <a:endParaRPr lang="en-US" sz="1100" baseline="0">
            <a:latin typeface="Raleway" panose="020B0003030101060003" pitchFamily="34" charset="0"/>
          </a:endParaRPr>
        </a:p>
        <a:p>
          <a:pPr lvl="1"/>
          <a:r>
            <a:rPr lang="en-US" sz="1100" baseline="0">
              <a:latin typeface="Raleway" panose="020B0003030101060003" pitchFamily="34" charset="0"/>
            </a:rPr>
            <a:t>In this section you can also see how the dollar increase of the Proposed Salary Increase (%) as well as the Employee Proposed Salary and how the employee's proposed salary compares to the current Target Market Salary (external salary benchmark). </a:t>
          </a:r>
        </a:p>
        <a:p>
          <a:r>
            <a:rPr lang="en-US" sz="1100" baseline="0">
              <a:latin typeface="Raleway" panose="020B0003030101060003" pitchFamily="34" charset="0"/>
            </a:rPr>
            <a:t>	</a:t>
          </a: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endParaRPr lang="en-US" sz="1100">
            <a:latin typeface="Raleway" panose="020B0003030101060003" pitchFamily="34" charset="0"/>
          </a:endParaRPr>
        </a:p>
        <a:p>
          <a:r>
            <a:rPr lang="en-US" sz="1100" b="1">
              <a:latin typeface="Raleway" panose="020B0003030101060003" pitchFamily="34" charset="0"/>
            </a:rPr>
            <a:t>Step</a:t>
          </a:r>
          <a:r>
            <a:rPr lang="en-US" sz="1100" b="1" baseline="0">
              <a:latin typeface="Raleway" panose="020B0003030101060003" pitchFamily="34" charset="0"/>
            </a:rPr>
            <a:t> 3: Summary Results</a:t>
          </a:r>
        </a:p>
        <a:p>
          <a:endParaRPr lang="en-US" sz="1100" b="1" baseline="0">
            <a:latin typeface="Raleway" panose="020B0003030101060003" pitchFamily="34" charset="0"/>
          </a:endParaRPr>
        </a:p>
        <a:p>
          <a:pPr lvl="1"/>
          <a:r>
            <a:rPr lang="en-US" sz="1100" baseline="0">
              <a:latin typeface="Raleway" panose="020B0003030101060003" pitchFamily="34" charset="0"/>
            </a:rPr>
            <a:t>Analyze by job title, department and manager or view results for your whole organization to see how your Proposed Salary Increases impact organizational budgets and competitiveness compared with your External Salary Benchmarks. </a:t>
          </a:r>
        </a:p>
        <a:p>
          <a:endParaRPr lang="en-US" sz="1100" baseline="0">
            <a:latin typeface="Raleway" panose="020B0003030101060003" pitchFamily="34" charset="0"/>
          </a:endParaRPr>
        </a:p>
        <a:p>
          <a:endParaRPr lang="en-US" sz="1100" baseline="0">
            <a:latin typeface="Raleway" panose="020B0003030101060003" pitchFamily="34" charset="0"/>
          </a:endParaRPr>
        </a:p>
        <a:p>
          <a:endParaRPr lang="en-US" sz="1100" baseline="0">
            <a:latin typeface="Raleway" panose="020B0003030101060003" pitchFamily="34" charset="0"/>
          </a:endParaRPr>
        </a:p>
        <a:p>
          <a:endParaRPr lang="en-US" sz="1100" baseline="0">
            <a:latin typeface="Raleway" panose="020B0003030101060003" pitchFamily="34" charset="0"/>
          </a:endParaRPr>
        </a:p>
        <a:p>
          <a:endParaRPr lang="en-US" sz="1100" baseline="0">
            <a:latin typeface="Raleway" panose="020B0003030101060003" pitchFamily="34" charset="0"/>
          </a:endParaRPr>
        </a:p>
        <a:p>
          <a:endParaRPr lang="en-US" sz="1100" baseline="0">
            <a:latin typeface="Raleway" panose="020B0003030101060003" pitchFamily="34" charset="0"/>
          </a:endParaRPr>
        </a:p>
        <a:p>
          <a:endParaRPr lang="en-US" sz="1100" baseline="0">
            <a:latin typeface="Raleway" panose="020B0003030101060003" pitchFamily="34" charset="0"/>
          </a:endParaRPr>
        </a:p>
        <a:p>
          <a:endParaRPr lang="en-US" sz="1100" baseline="0">
            <a:latin typeface="Raleway" panose="020B0003030101060003" pitchFamily="34" charset="0"/>
          </a:endParaRPr>
        </a:p>
        <a:p>
          <a:endParaRPr lang="en-US" sz="1100" baseline="0">
            <a:latin typeface="Raleway" panose="020B0003030101060003" pitchFamily="34" charset="0"/>
          </a:endParaRPr>
        </a:p>
        <a:p>
          <a:pPr lvl="1"/>
          <a:r>
            <a:rPr lang="en-US" sz="1100" i="1" baseline="0">
              <a:latin typeface="Raleway" panose="020B0003030101060003" pitchFamily="34" charset="0"/>
            </a:rPr>
            <a:t>Tip: Be sure to refresh your pivot table after you complete Steps 1 and 2 to ensure your summary results populate. In Excel's header menu, navigate to Data &gt; Refresh All</a:t>
          </a:r>
        </a:p>
        <a:p>
          <a:pPr lvl="1"/>
          <a:endParaRPr lang="en-US" sz="1100" i="1" baseline="0">
            <a:latin typeface="Raleway" panose="020B0003030101060003" pitchFamily="34" charset="0"/>
          </a:endParaRPr>
        </a:p>
        <a:p>
          <a:pPr lvl="1"/>
          <a:endParaRPr lang="en-US" sz="1100" i="1" baseline="0">
            <a:latin typeface="Raleway" panose="020B0003030101060003" pitchFamily="34" charset="0"/>
          </a:endParaRPr>
        </a:p>
        <a:p>
          <a:pPr lvl="1"/>
          <a:endParaRPr lang="en-US" sz="1100" i="1" baseline="0">
            <a:latin typeface="Raleway" panose="020B0003030101060003" pitchFamily="34" charset="0"/>
          </a:endParaRPr>
        </a:p>
        <a:p>
          <a:pPr lvl="1"/>
          <a:endParaRPr lang="en-US" sz="1100" i="1" baseline="0">
            <a:latin typeface="Raleway" panose="020B0003030101060003" pitchFamily="34" charset="0"/>
          </a:endParaRPr>
        </a:p>
        <a:p>
          <a:pPr lvl="1"/>
          <a:endParaRPr lang="en-US" sz="1100" i="1" baseline="0">
            <a:latin typeface="Raleway" panose="020B0003030101060003" pitchFamily="34" charset="0"/>
          </a:endParaRPr>
        </a:p>
        <a:p>
          <a:pPr lvl="1"/>
          <a:endParaRPr lang="en-US" sz="1100" i="1" baseline="0">
            <a:latin typeface="Raleway" panose="020B0003030101060003" pitchFamily="34" charset="0"/>
          </a:endParaRPr>
        </a:p>
        <a:p>
          <a:pPr lvl="1"/>
          <a:endParaRPr lang="en-US" sz="1100" i="1" baseline="0">
            <a:latin typeface="Raleway" panose="020B0003030101060003" pitchFamily="34" charset="0"/>
          </a:endParaRPr>
        </a:p>
        <a:p>
          <a:pPr lvl="1"/>
          <a:endParaRPr lang="en-US" sz="1100" i="1" baseline="0">
            <a:latin typeface="Raleway" panose="020B0003030101060003" pitchFamily="34" charset="0"/>
          </a:endParaRPr>
        </a:p>
        <a:p>
          <a:pPr lvl="1"/>
          <a:endParaRPr lang="en-US" sz="1100" i="1" baseline="0">
            <a:latin typeface="Raleway" panose="020B0003030101060003" pitchFamily="34" charset="0"/>
          </a:endParaRPr>
        </a:p>
        <a:p>
          <a:pPr lvl="0"/>
          <a:r>
            <a:rPr lang="en-US" sz="1100" i="1" baseline="0">
              <a:latin typeface="Raleway" panose="020B0003030101060003" pitchFamily="34" charset="0"/>
            </a:rPr>
            <a:t>If you find the need to unlock any of the formula/locked cells, the protected sheets are locked by password: LaborIQLocked</a:t>
          </a:r>
        </a:p>
      </xdr:txBody>
    </xdr:sp>
    <xdr:clientData/>
  </xdr:twoCellAnchor>
  <xdr:twoCellAnchor editAs="oneCell">
    <xdr:from>
      <xdr:col>0</xdr:col>
      <xdr:colOff>198120</xdr:colOff>
      <xdr:row>0</xdr:row>
      <xdr:rowOff>106680</xdr:rowOff>
    </xdr:from>
    <xdr:to>
      <xdr:col>3</xdr:col>
      <xdr:colOff>112166</xdr:colOff>
      <xdr:row>3</xdr:row>
      <xdr:rowOff>0</xdr:rowOff>
    </xdr:to>
    <xdr:pic>
      <xdr:nvPicPr>
        <xdr:cNvPr id="13" name="Picture 12" descr="LaborIQ">
          <a:hlinkClick xmlns:r="http://schemas.openxmlformats.org/officeDocument/2006/relationships" r:id="rId1"/>
          <a:extLst>
            <a:ext uri="{FF2B5EF4-FFF2-40B4-BE49-F238E27FC236}">
              <a16:creationId xmlns:a16="http://schemas.microsoft.com/office/drawing/2014/main" id="{AFA01116-4B9B-4262-BC4C-596ED6940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120" y="106680"/>
          <a:ext cx="1788566" cy="411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135255</xdr:colOff>
      <xdr:row>21</xdr:row>
      <xdr:rowOff>95248</xdr:rowOff>
    </xdr:from>
    <xdr:to>
      <xdr:col>10</xdr:col>
      <xdr:colOff>228601</xdr:colOff>
      <xdr:row>28</xdr:row>
      <xdr:rowOff>93803</xdr:rowOff>
    </xdr:to>
    <xdr:pic>
      <xdr:nvPicPr>
        <xdr:cNvPr id="14" name="Picture 13">
          <a:extLst>
            <a:ext uri="{FF2B5EF4-FFF2-40B4-BE49-F238E27FC236}">
              <a16:creationId xmlns:a16="http://schemas.microsoft.com/office/drawing/2014/main" id="{A3CD2F8F-C96D-632D-71C1-875F8DCFCA12}"/>
            </a:ext>
          </a:extLst>
        </xdr:cNvPr>
        <xdr:cNvPicPr>
          <a:picLocks noChangeAspect="1"/>
        </xdr:cNvPicPr>
      </xdr:nvPicPr>
      <xdr:blipFill>
        <a:blip xmlns:r="http://schemas.openxmlformats.org/officeDocument/2006/relationships" r:embed="rId3"/>
        <a:stretch>
          <a:fillRect/>
        </a:stretch>
      </xdr:blipFill>
      <xdr:spPr>
        <a:xfrm>
          <a:off x="1392555" y="3695698"/>
          <a:ext cx="4941571" cy="1198705"/>
        </a:xfrm>
        <a:prstGeom prst="rect">
          <a:avLst/>
        </a:prstGeom>
      </xdr:spPr>
    </xdr:pic>
    <xdr:clientData/>
  </xdr:twoCellAnchor>
  <xdr:twoCellAnchor editAs="oneCell">
    <xdr:from>
      <xdr:col>2</xdr:col>
      <xdr:colOff>114300</xdr:colOff>
      <xdr:row>48</xdr:row>
      <xdr:rowOff>87628</xdr:rowOff>
    </xdr:from>
    <xdr:to>
      <xdr:col>8</xdr:col>
      <xdr:colOff>443865</xdr:colOff>
      <xdr:row>57</xdr:row>
      <xdr:rowOff>78103</xdr:rowOff>
    </xdr:to>
    <xdr:pic>
      <xdr:nvPicPr>
        <xdr:cNvPr id="15" name="Picture 14">
          <a:extLst>
            <a:ext uri="{FF2B5EF4-FFF2-40B4-BE49-F238E27FC236}">
              <a16:creationId xmlns:a16="http://schemas.microsoft.com/office/drawing/2014/main" id="{59BDEDB7-DC3C-AAB1-255F-8315F8957A6B}"/>
            </a:ext>
          </a:extLst>
        </xdr:cNvPr>
        <xdr:cNvPicPr>
          <a:picLocks noChangeAspect="1"/>
        </xdr:cNvPicPr>
      </xdr:nvPicPr>
      <xdr:blipFill>
        <a:blip xmlns:r="http://schemas.openxmlformats.org/officeDocument/2006/relationships" r:embed="rId4"/>
        <a:stretch>
          <a:fillRect/>
        </a:stretch>
      </xdr:blipFill>
      <xdr:spPr>
        <a:xfrm>
          <a:off x="1363980" y="8500108"/>
          <a:ext cx="3903345" cy="1567815"/>
        </a:xfrm>
        <a:prstGeom prst="rect">
          <a:avLst/>
        </a:prstGeom>
      </xdr:spPr>
    </xdr:pic>
    <xdr:clientData/>
  </xdr:twoCellAnchor>
  <xdr:twoCellAnchor editAs="oneCell">
    <xdr:from>
      <xdr:col>2</xdr:col>
      <xdr:colOff>190500</xdr:colOff>
      <xdr:row>72</xdr:row>
      <xdr:rowOff>129539</xdr:rowOff>
    </xdr:from>
    <xdr:to>
      <xdr:col>5</xdr:col>
      <xdr:colOff>586740</xdr:colOff>
      <xdr:row>81</xdr:row>
      <xdr:rowOff>119402</xdr:rowOff>
    </xdr:to>
    <xdr:pic>
      <xdr:nvPicPr>
        <xdr:cNvPr id="16" name="Picture 15">
          <a:extLst>
            <a:ext uri="{FF2B5EF4-FFF2-40B4-BE49-F238E27FC236}">
              <a16:creationId xmlns:a16="http://schemas.microsoft.com/office/drawing/2014/main" id="{1E273448-576A-F4B7-C788-18BDDF895BF7}"/>
            </a:ext>
          </a:extLst>
        </xdr:cNvPr>
        <xdr:cNvPicPr>
          <a:picLocks noChangeAspect="1"/>
        </xdr:cNvPicPr>
      </xdr:nvPicPr>
      <xdr:blipFill>
        <a:blip xmlns:r="http://schemas.openxmlformats.org/officeDocument/2006/relationships" r:embed="rId5"/>
        <a:stretch>
          <a:fillRect/>
        </a:stretch>
      </xdr:blipFill>
      <xdr:spPr>
        <a:xfrm>
          <a:off x="1440180" y="12748259"/>
          <a:ext cx="2331720" cy="1567203"/>
        </a:xfrm>
        <a:prstGeom prst="rect">
          <a:avLst/>
        </a:prstGeom>
      </xdr:spPr>
    </xdr:pic>
    <xdr:clientData/>
  </xdr:twoCellAnchor>
  <xdr:twoCellAnchor editAs="oneCell">
    <xdr:from>
      <xdr:col>2</xdr:col>
      <xdr:colOff>57151</xdr:colOff>
      <xdr:row>100</xdr:row>
      <xdr:rowOff>40005</xdr:rowOff>
    </xdr:from>
    <xdr:to>
      <xdr:col>8</xdr:col>
      <xdr:colOff>28576</xdr:colOff>
      <xdr:row>109</xdr:row>
      <xdr:rowOff>159505</xdr:rowOff>
    </xdr:to>
    <xdr:pic>
      <xdr:nvPicPr>
        <xdr:cNvPr id="17" name="Picture 16">
          <a:extLst>
            <a:ext uri="{FF2B5EF4-FFF2-40B4-BE49-F238E27FC236}">
              <a16:creationId xmlns:a16="http://schemas.microsoft.com/office/drawing/2014/main" id="{42B398A2-BDA7-04EA-5548-7B8EB4FEE5FB}"/>
            </a:ext>
          </a:extLst>
        </xdr:cNvPr>
        <xdr:cNvPicPr>
          <a:picLocks noChangeAspect="1"/>
        </xdr:cNvPicPr>
      </xdr:nvPicPr>
      <xdr:blipFill>
        <a:blip xmlns:r="http://schemas.openxmlformats.org/officeDocument/2006/relationships" r:embed="rId6"/>
        <a:stretch>
          <a:fillRect/>
        </a:stretch>
      </xdr:blipFill>
      <xdr:spPr>
        <a:xfrm>
          <a:off x="1306831" y="17566005"/>
          <a:ext cx="3545205" cy="1696840"/>
        </a:xfrm>
        <a:prstGeom prst="rect">
          <a:avLst/>
        </a:prstGeom>
      </xdr:spPr>
    </xdr:pic>
    <xdr:clientData/>
  </xdr:twoCellAnchor>
  <xdr:twoCellAnchor editAs="oneCell">
    <xdr:from>
      <xdr:col>2</xdr:col>
      <xdr:colOff>83821</xdr:colOff>
      <xdr:row>124</xdr:row>
      <xdr:rowOff>49529</xdr:rowOff>
    </xdr:from>
    <xdr:to>
      <xdr:col>5</xdr:col>
      <xdr:colOff>346710</xdr:colOff>
      <xdr:row>131</xdr:row>
      <xdr:rowOff>1413</xdr:rowOff>
    </xdr:to>
    <xdr:pic>
      <xdr:nvPicPr>
        <xdr:cNvPr id="19" name="Picture 18">
          <a:extLst>
            <a:ext uri="{FF2B5EF4-FFF2-40B4-BE49-F238E27FC236}">
              <a16:creationId xmlns:a16="http://schemas.microsoft.com/office/drawing/2014/main" id="{FDCFCF21-94D0-145D-E9EE-9121AF296F50}"/>
            </a:ext>
          </a:extLst>
        </xdr:cNvPr>
        <xdr:cNvPicPr>
          <a:picLocks noChangeAspect="1"/>
        </xdr:cNvPicPr>
      </xdr:nvPicPr>
      <xdr:blipFill>
        <a:blip xmlns:r="http://schemas.openxmlformats.org/officeDocument/2006/relationships" r:embed="rId7"/>
        <a:stretch>
          <a:fillRect/>
        </a:stretch>
      </xdr:blipFill>
      <xdr:spPr>
        <a:xfrm>
          <a:off x="1333501" y="21781769"/>
          <a:ext cx="2198369" cy="1178704"/>
        </a:xfrm>
        <a:prstGeom prst="rect">
          <a:avLst/>
        </a:prstGeom>
      </xdr:spPr>
    </xdr:pic>
    <xdr:clientData/>
  </xdr:twoCellAnchor>
  <xdr:twoCellAnchor editAs="oneCell">
    <xdr:from>
      <xdr:col>2</xdr:col>
      <xdr:colOff>91439</xdr:colOff>
      <xdr:row>147</xdr:row>
      <xdr:rowOff>12538</xdr:rowOff>
    </xdr:from>
    <xdr:to>
      <xdr:col>10</xdr:col>
      <xdr:colOff>324807</xdr:colOff>
      <xdr:row>153</xdr:row>
      <xdr:rowOff>77899</xdr:rowOff>
    </xdr:to>
    <xdr:pic>
      <xdr:nvPicPr>
        <xdr:cNvPr id="21" name="Picture 20">
          <a:extLst>
            <a:ext uri="{FF2B5EF4-FFF2-40B4-BE49-F238E27FC236}">
              <a16:creationId xmlns:a16="http://schemas.microsoft.com/office/drawing/2014/main" id="{33344ABF-57CE-A9F5-7B7C-57F91CFAD11B}"/>
            </a:ext>
          </a:extLst>
        </xdr:cNvPr>
        <xdr:cNvPicPr>
          <a:picLocks noChangeAspect="1"/>
        </xdr:cNvPicPr>
      </xdr:nvPicPr>
      <xdr:blipFill>
        <a:blip xmlns:r="http://schemas.openxmlformats.org/officeDocument/2006/relationships" r:embed="rId8"/>
        <a:stretch>
          <a:fillRect/>
        </a:stretch>
      </xdr:blipFill>
      <xdr:spPr>
        <a:xfrm>
          <a:off x="1341119" y="25775758"/>
          <a:ext cx="5056828" cy="1116921"/>
        </a:xfrm>
        <a:prstGeom prst="rect">
          <a:avLst/>
        </a:prstGeom>
      </xdr:spPr>
    </xdr:pic>
    <xdr:clientData/>
  </xdr:twoCellAnchor>
  <xdr:twoCellAnchor editAs="oneCell">
    <xdr:from>
      <xdr:col>2</xdr:col>
      <xdr:colOff>29249</xdr:colOff>
      <xdr:row>136</xdr:row>
      <xdr:rowOff>66675</xdr:rowOff>
    </xdr:from>
    <xdr:to>
      <xdr:col>12</xdr:col>
      <xdr:colOff>609749</xdr:colOff>
      <xdr:row>143</xdr:row>
      <xdr:rowOff>96830</xdr:rowOff>
    </xdr:to>
    <xdr:pic>
      <xdr:nvPicPr>
        <xdr:cNvPr id="22" name="Picture 21">
          <a:extLst>
            <a:ext uri="{FF2B5EF4-FFF2-40B4-BE49-F238E27FC236}">
              <a16:creationId xmlns:a16="http://schemas.microsoft.com/office/drawing/2014/main" id="{9DBEC6F7-01AE-4374-B552-22B94B21E156}"/>
            </a:ext>
          </a:extLst>
        </xdr:cNvPr>
        <xdr:cNvPicPr>
          <a:picLocks noChangeAspect="1"/>
        </xdr:cNvPicPr>
      </xdr:nvPicPr>
      <xdr:blipFill>
        <a:blip xmlns:r="http://schemas.openxmlformats.org/officeDocument/2006/relationships" r:embed="rId9"/>
        <a:stretch>
          <a:fillRect/>
        </a:stretch>
      </xdr:blipFill>
      <xdr:spPr>
        <a:xfrm>
          <a:off x="1278929" y="23902035"/>
          <a:ext cx="6653640" cy="1256975"/>
        </a:xfrm>
        <a:prstGeom prst="rect">
          <a:avLst/>
        </a:prstGeom>
      </xdr:spPr>
    </xdr:pic>
    <xdr:clientData/>
  </xdr:twoCellAnchor>
  <xdr:twoCellAnchor editAs="oneCell">
    <xdr:from>
      <xdr:col>2</xdr:col>
      <xdr:colOff>125730</xdr:colOff>
      <xdr:row>31</xdr:row>
      <xdr:rowOff>49530</xdr:rowOff>
    </xdr:from>
    <xdr:to>
      <xdr:col>15</xdr:col>
      <xdr:colOff>342900</xdr:colOff>
      <xdr:row>37</xdr:row>
      <xdr:rowOff>134979</xdr:rowOff>
    </xdr:to>
    <xdr:pic>
      <xdr:nvPicPr>
        <xdr:cNvPr id="23" name="Picture 22">
          <a:extLst>
            <a:ext uri="{FF2B5EF4-FFF2-40B4-BE49-F238E27FC236}">
              <a16:creationId xmlns:a16="http://schemas.microsoft.com/office/drawing/2014/main" id="{FF4C49DF-2A2D-985A-996D-4667765D7597}"/>
            </a:ext>
          </a:extLst>
        </xdr:cNvPr>
        <xdr:cNvPicPr>
          <a:picLocks noChangeAspect="1"/>
        </xdr:cNvPicPr>
      </xdr:nvPicPr>
      <xdr:blipFill>
        <a:blip xmlns:r="http://schemas.openxmlformats.org/officeDocument/2006/relationships" r:embed="rId10"/>
        <a:stretch>
          <a:fillRect/>
        </a:stretch>
      </xdr:blipFill>
      <xdr:spPr>
        <a:xfrm>
          <a:off x="1383030" y="5364480"/>
          <a:ext cx="8208645" cy="1114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160020</xdr:colOff>
      <xdr:row>0</xdr:row>
      <xdr:rowOff>76200</xdr:rowOff>
    </xdr:from>
    <xdr:to>
      <xdr:col>2</xdr:col>
      <xdr:colOff>35966</xdr:colOff>
      <xdr:row>2</xdr:row>
      <xdr:rowOff>129540</xdr:rowOff>
    </xdr:to>
    <xdr:pic>
      <xdr:nvPicPr>
        <xdr:cNvPr id="3" name="Picture 2" descr="LaborIQ">
          <a:hlinkClick xmlns:r="http://schemas.openxmlformats.org/officeDocument/2006/relationships" r:id="rId1"/>
          <a:extLst>
            <a:ext uri="{FF2B5EF4-FFF2-40B4-BE49-F238E27FC236}">
              <a16:creationId xmlns:a16="http://schemas.microsoft.com/office/drawing/2014/main" id="{DD746421-8C10-7E2B-729B-D8C3D5E53C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20" y="76200"/>
          <a:ext cx="1788566" cy="411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0</xdr:row>
      <xdr:rowOff>68580</xdr:rowOff>
    </xdr:from>
    <xdr:to>
      <xdr:col>1</xdr:col>
      <xdr:colOff>607466</xdr:colOff>
      <xdr:row>2</xdr:row>
      <xdr:rowOff>133350</xdr:rowOff>
    </xdr:to>
    <xdr:pic>
      <xdr:nvPicPr>
        <xdr:cNvPr id="2" name="Picture 1" descr="LaborIQ">
          <a:hlinkClick xmlns:r="http://schemas.openxmlformats.org/officeDocument/2006/relationships" r:id="rId1"/>
          <a:extLst>
            <a:ext uri="{FF2B5EF4-FFF2-40B4-BE49-F238E27FC236}">
              <a16:creationId xmlns:a16="http://schemas.microsoft.com/office/drawing/2014/main" id="{02BC038B-6BED-4A5E-9DBD-6D25FC79AC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20" y="68580"/>
          <a:ext cx="1788566" cy="411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220980</xdr:colOff>
      <xdr:row>0</xdr:row>
      <xdr:rowOff>91440</xdr:rowOff>
    </xdr:from>
    <xdr:to>
      <xdr:col>1</xdr:col>
      <xdr:colOff>1375181</xdr:colOff>
      <xdr:row>2</xdr:row>
      <xdr:rowOff>93345</xdr:rowOff>
    </xdr:to>
    <xdr:pic>
      <xdr:nvPicPr>
        <xdr:cNvPr id="2" name="Picture 1" descr="LaborIQ">
          <a:hlinkClick xmlns:r="http://schemas.openxmlformats.org/officeDocument/2006/relationships" r:id="rId1"/>
          <a:extLst>
            <a:ext uri="{FF2B5EF4-FFF2-40B4-BE49-F238E27FC236}">
              <a16:creationId xmlns:a16="http://schemas.microsoft.com/office/drawing/2014/main" id="{69F2B337-4B19-4884-8D78-903CBCC91A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91440"/>
          <a:ext cx="1788566" cy="411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anie McCleskey" refreshedDate="45160.451664120374" createdVersion="8" refreshedVersion="8" minRefreshableVersion="3" recordCount="998" xr:uid="{AEC4096B-D054-4848-A98E-D9AF2B953EED}">
  <cacheSource type="worksheet">
    <worksheetSource name="CompensationAnalysis"/>
  </cacheSource>
  <cacheFields count="21">
    <cacheField name="Department / Job Family" numFmtId="0">
      <sharedItems containsBlank="1" count="4">
        <s v="Finance"/>
        <s v="Marketing"/>
        <s v="Operations"/>
        <m/>
      </sharedItems>
    </cacheField>
    <cacheField name="Location" numFmtId="0">
      <sharedItems containsBlank="1"/>
    </cacheField>
    <cacheField name="Manager" numFmtId="0">
      <sharedItems containsBlank="1" count="4">
        <s v="K. Tracy"/>
        <s v="J. Carrington"/>
        <s v="L. Read"/>
        <m/>
      </sharedItems>
    </cacheField>
    <cacheField name="First Name" numFmtId="0">
      <sharedItems containsBlank="1"/>
    </cacheField>
    <cacheField name="Last Name" numFmtId="0">
      <sharedItems containsBlank="1"/>
    </cacheField>
    <cacheField name="Job Title" numFmtId="0">
      <sharedItems containsBlank="1" count="7">
        <s v="Accountant"/>
        <s v="Controller"/>
        <s v="Marketing Manager"/>
        <s v="Marketing Specialist"/>
        <s v="Operations Manager"/>
        <s v="Customer Service Associate"/>
        <m/>
      </sharedItems>
    </cacheField>
    <cacheField name="Current Base Salary" numFmtId="164">
      <sharedItems containsString="0" containsBlank="1" containsNumber="1" containsInteger="1" minValue="36500" maxValue="145500"/>
    </cacheField>
    <cacheField name="Salary Band Established" numFmtId="0">
      <sharedItems/>
    </cacheField>
    <cacheField name="Salary Band Min" numFmtId="164">
      <sharedItems containsBlank="1" containsMixedTypes="1" containsNumber="1" containsInteger="1" minValue="32000" maxValue="125000"/>
    </cacheField>
    <cacheField name="Salary Band Average" numFmtId="164">
      <sharedItems containsBlank="1" containsMixedTypes="1" containsNumber="1" containsInteger="1" minValue="38000" maxValue="150000"/>
    </cacheField>
    <cacheField name="Salary Band High" numFmtId="164">
      <sharedItems containsBlank="1" containsMixedTypes="1" containsNumber="1" containsInteger="1" minValue="44000" maxValue="175000"/>
    </cacheField>
    <cacheField name="Benchmark within Salary Band" numFmtId="164">
      <sharedItems containsBlank="1"/>
    </cacheField>
    <cacheField name="Compa Ratio (salary band)" numFmtId="1">
      <sharedItems containsBlank="1" containsMixedTypes="1" containsNumber="1" minValue="73.529411764705884" maxValue="133.69863013698631"/>
    </cacheField>
    <cacheField name="Target Market Salary" numFmtId="164">
      <sharedItems containsBlank="1" containsMixedTypes="1" containsNumber="1" containsInteger="1" minValue="42500" maxValue="162000"/>
    </cacheField>
    <cacheField name="Salary Band to Market Salary %" numFmtId="165">
      <sharedItems containsMixedTypes="1" containsNumber="1" minValue="0.84628670120898097" maxValue="0.92592592592592593"/>
    </cacheField>
    <cacheField name="Employee to Market Salary %" numFmtId="165">
      <sharedItems containsMixedTypes="1" containsNumber="1" minValue="0.67934782608695654" maxValue="1.1348837209302325"/>
    </cacheField>
    <cacheField name="Cost to Correct" numFmtId="164">
      <sharedItems containsMixedTypes="1" containsNumber="1" containsInteger="1" minValue="-29500" maxValue="14500"/>
    </cacheField>
    <cacheField name="Proposed Salary Increase (%)" numFmtId="165">
      <sharedItems containsString="0" containsBlank="1" containsNumber="1" minValue="0.02" maxValue="0.1"/>
    </cacheField>
    <cacheField name="Base Increase Amount $" numFmtId="164">
      <sharedItems containsSemiMixedTypes="0" containsString="0" containsNumber="1" containsInteger="1" minValue="0" maxValue="5820"/>
    </cacheField>
    <cacheField name="Employee Proposed Salary" numFmtId="164">
      <sharedItems containsSemiMixedTypes="0" containsString="0" containsNumber="1" containsInteger="1" minValue="0" maxValue="151320"/>
    </cacheField>
    <cacheField name="Employee Proposed to Market Salary %" numFmtId="165">
      <sharedItems containsMixedTypes="1" containsNumber="1" minValue="0.69293478260869568" maxValue="1.18027906976744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98">
  <r>
    <x v="0"/>
    <s v="Dallas, TX"/>
    <x v="0"/>
    <s v="Joe"/>
    <s v="Smith"/>
    <x v="0"/>
    <n v="62500"/>
    <s v="Yes"/>
    <n v="65000"/>
    <n v="85000"/>
    <n v="105000"/>
    <s v="Below Band"/>
    <n v="73.529411764705884"/>
    <n v="92000"/>
    <n v="0.92391304347826086"/>
    <n v="0.67934782608695654"/>
    <n v="-29500"/>
    <n v="0.02"/>
    <n v="1250"/>
    <n v="63750"/>
    <n v="0.69293478260869568"/>
  </r>
  <r>
    <x v="0"/>
    <s v="Dallas, TX"/>
    <x v="0"/>
    <s v="Kaitlyn"/>
    <s v="Jones"/>
    <x v="1"/>
    <n v="145500"/>
    <s v="Yes"/>
    <n v="125000"/>
    <n v="150000"/>
    <n v="175000"/>
    <s v="Within Band"/>
    <n v="97"/>
    <n v="162000"/>
    <n v="0.92592592592592593"/>
    <n v="0.89814814814814814"/>
    <n v="-16500"/>
    <n v="0.04"/>
    <n v="5820"/>
    <n v="151320"/>
    <n v="0.93407407407407406"/>
  </r>
  <r>
    <x v="1"/>
    <s v="Dallas, TX"/>
    <x v="1"/>
    <s v="Sherry"/>
    <s v="Roper"/>
    <x v="2"/>
    <n v="122000"/>
    <s v="Yes"/>
    <n v="62500"/>
    <n v="91250"/>
    <n v="120000"/>
    <s v="Above Band"/>
    <n v="133.69863013698631"/>
    <n v="107500"/>
    <n v="0.84883720930232553"/>
    <n v="1.1348837209302325"/>
    <n v="14500"/>
    <n v="0.04"/>
    <n v="4880"/>
    <n v="126880"/>
    <n v="1.1802790697674419"/>
  </r>
  <r>
    <x v="1"/>
    <s v="Dallas, TX"/>
    <x v="1"/>
    <s v="Deana"/>
    <s v="Gregg"/>
    <x v="3"/>
    <n v="67500"/>
    <s v="Yes"/>
    <n v="42500"/>
    <n v="57500"/>
    <n v="72500"/>
    <s v="Within Band"/>
    <n v="117.39130434782609"/>
    <n v="65800"/>
    <n v="0.87386018237082064"/>
    <n v="1.0258358662613982"/>
    <n v="1700"/>
    <n v="0.04"/>
    <n v="2700"/>
    <n v="70200"/>
    <n v="1.0668693009118542"/>
  </r>
  <r>
    <x v="2"/>
    <s v="Dallas, TX"/>
    <x v="2"/>
    <s v="Karl"/>
    <s v="Logan"/>
    <x v="4"/>
    <n v="102000"/>
    <s v="Yes"/>
    <n v="68000"/>
    <n v="98000"/>
    <n v="128000"/>
    <s v="Within Band"/>
    <n v="104.08163265306123"/>
    <n v="115800"/>
    <n v="0.84628670120898097"/>
    <n v="0.88082901554404147"/>
    <n v="-13800"/>
    <n v="0.05"/>
    <n v="5100"/>
    <n v="107100"/>
    <n v="0.92487046632124348"/>
  </r>
  <r>
    <x v="2"/>
    <s v="Dallas, TX"/>
    <x v="2"/>
    <s v="Ashley"/>
    <s v="Rolland"/>
    <x v="5"/>
    <n v="36500"/>
    <s v="Yes"/>
    <n v="32000"/>
    <n v="38000"/>
    <n v="44000"/>
    <s v="Within Band"/>
    <n v="96.05263157894737"/>
    <n v="42500"/>
    <n v="0.89411764705882357"/>
    <n v="0.85882352941176465"/>
    <n v="-6000"/>
    <n v="0.1"/>
    <n v="3650"/>
    <n v="40150"/>
    <n v="0.94470588235294117"/>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s v=""/>
    <s v=""/>
    <s v=""/>
    <s v=""/>
    <s v=""/>
    <s v=""/>
    <s v=""/>
    <s v=""/>
    <s v=""/>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r>
    <x v="3"/>
    <m/>
    <x v="3"/>
    <m/>
    <m/>
    <x v="6"/>
    <m/>
    <s v=""/>
    <m/>
    <m/>
    <m/>
    <m/>
    <m/>
    <m/>
    <s v=""/>
    <s v=""/>
    <n v="0"/>
    <m/>
    <n v="0"/>
    <n v="0"/>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DC408D5-9E4D-41F7-A31D-8C219F8C470A}" name="PivotTable5"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6:D13" firstHeaderRow="0" firstDataRow="1" firstDataCol="1"/>
  <pivotFields count="21">
    <pivotField showAll="0">
      <items count="5">
        <item x="0"/>
        <item x="1"/>
        <item x="2"/>
        <item h="1" x="3"/>
        <item t="default"/>
      </items>
    </pivotField>
    <pivotField showAll="0"/>
    <pivotField showAll="0"/>
    <pivotField showAll="0"/>
    <pivotField showAll="0"/>
    <pivotField axis="axisRow" showAll="0">
      <items count="8">
        <item x="0"/>
        <item x="1"/>
        <item x="5"/>
        <item x="2"/>
        <item x="3"/>
        <item x="4"/>
        <item h="1" x="6"/>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dataField="1" numFmtId="164" showAll="0"/>
    <pivotField numFmtId="164" showAll="0"/>
    <pivotField showAll="0"/>
  </pivotFields>
  <rowFields count="1">
    <field x="5"/>
  </rowFields>
  <rowItems count="7">
    <i>
      <x/>
    </i>
    <i>
      <x v="1"/>
    </i>
    <i>
      <x v="2"/>
    </i>
    <i>
      <x v="3"/>
    </i>
    <i>
      <x v="4"/>
    </i>
    <i>
      <x v="5"/>
    </i>
    <i t="grand">
      <x/>
    </i>
  </rowItems>
  <colFields count="1">
    <field x="-2"/>
  </colFields>
  <colItems count="2">
    <i>
      <x/>
    </i>
    <i i="1">
      <x v="1"/>
    </i>
  </colItems>
  <dataFields count="2">
    <dataField name="Sum of Base Increase Amount $" fld="18" baseField="0" baseItem="0" numFmtId="166"/>
    <dataField name="Average of Employee to Market Salary %" fld="15" subtotal="average" baseField="0" baseItem="1" numFmtId="165"/>
  </dataFields>
  <formats count="28">
    <format dxfId="33">
      <pivotArea type="all" dataOnly="0" outline="0" fieldPosition="0"/>
    </format>
    <format dxfId="32">
      <pivotArea outline="0" collapsedLevelsAreSubtotals="1" fieldPosition="0"/>
    </format>
    <format dxfId="31">
      <pivotArea field="0" type="button" dataOnly="0" labelOnly="1" outline="0"/>
    </format>
    <format dxfId="30">
      <pivotArea dataOnly="0" labelOnly="1" grandRow="1" outline="0" fieldPosition="0"/>
    </format>
    <format dxfId="29">
      <pivotArea dataOnly="0" labelOnly="1" outline="0" fieldPosition="0">
        <references count="1">
          <reference field="4294967294" count="2">
            <x v="0"/>
            <x v="1"/>
          </reference>
        </references>
      </pivotArea>
    </format>
    <format dxfId="28">
      <pivotArea type="all" dataOnly="0" outline="0" fieldPosition="0"/>
    </format>
    <format dxfId="27">
      <pivotArea outline="0" collapsedLevelsAreSubtotals="1" fieldPosition="0"/>
    </format>
    <format dxfId="26">
      <pivotArea field="0" type="button" dataOnly="0" labelOnly="1" outline="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type="all" dataOnly="0" outline="0" fieldPosition="0"/>
    </format>
    <format dxfId="22">
      <pivotArea outline="0" collapsedLevelsAreSubtotals="1" fieldPosition="0"/>
    </format>
    <format dxfId="21">
      <pivotArea field="0" type="button" dataOnly="0" labelOnly="1" outline="0"/>
    </format>
    <format dxfId="20">
      <pivotArea dataOnly="0" labelOnly="1" grandRow="1" outline="0" fieldPosition="0"/>
    </format>
    <format dxfId="19">
      <pivotArea dataOnly="0" labelOnly="1" outline="0" fieldPosition="0">
        <references count="1">
          <reference field="4294967294" count="2">
            <x v="0"/>
            <x v="1"/>
          </reference>
        </references>
      </pivotArea>
    </format>
    <format dxfId="18">
      <pivotArea type="all" dataOnly="0" outline="0" fieldPosition="0"/>
    </format>
    <format dxfId="17">
      <pivotArea outline="0" collapsedLevelsAreSubtotals="1" fieldPosition="0"/>
    </format>
    <format dxfId="16">
      <pivotArea field="0" type="button" dataOnly="0" labelOnly="1" outline="0"/>
    </format>
    <format dxfId="15">
      <pivotArea dataOnly="0" labelOnly="1" grandRow="1" outline="0" fieldPosition="0"/>
    </format>
    <format dxfId="14">
      <pivotArea dataOnly="0" labelOnly="1" outline="0" fieldPosition="0">
        <references count="1">
          <reference field="4294967294" count="2">
            <x v="0"/>
            <x v="1"/>
          </reference>
        </references>
      </pivotArea>
    </format>
    <format dxfId="13">
      <pivotArea field="0" type="button" dataOnly="0" labelOnly="1" outline="0"/>
    </format>
    <format dxfId="12">
      <pivotArea dataOnly="0" labelOnly="1" outline="0" fieldPosition="0">
        <references count="1">
          <reference field="4294967294" count="2">
            <x v="0"/>
            <x v="1"/>
          </reference>
        </references>
      </pivotArea>
    </format>
    <format dxfId="11">
      <pivotArea type="all" dataOnly="0" outline="0" fieldPosition="0"/>
    </format>
    <format dxfId="10">
      <pivotArea outline="0" collapsedLevelsAreSubtotals="1" fieldPosition="0"/>
    </format>
    <format dxfId="9">
      <pivotArea field="5" type="button" dataOnly="0" labelOnly="1" outline="0" axis="axisRow" fieldPosition="0"/>
    </format>
    <format dxfId="8">
      <pivotArea dataOnly="0" labelOnly="1" fieldPosition="0">
        <references count="1">
          <reference field="5" count="0"/>
        </references>
      </pivotArea>
    </format>
    <format dxfId="7">
      <pivotArea dataOnly="0" labelOnly="1" grandRow="1" outline="0" fieldPosition="0"/>
    </format>
    <format dxfId="6">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58C8401-9B51-4667-86A9-E12D0F2B0D7A}" name="PivotTable3"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J6:L10" firstHeaderRow="0" firstDataRow="1" firstDataCol="1"/>
  <pivotFields count="21">
    <pivotField showAll="0">
      <items count="5">
        <item x="0"/>
        <item x="1"/>
        <item x="2"/>
        <item h="1" x="3"/>
        <item t="default"/>
      </items>
    </pivotField>
    <pivotField showAll="0"/>
    <pivotField axis="axisRow" showAll="0">
      <items count="5">
        <item x="1"/>
        <item x="0"/>
        <item x="2"/>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dataField="1" numFmtId="164" showAll="0"/>
    <pivotField numFmtId="164" showAll="0"/>
    <pivotField showAll="0"/>
  </pivotFields>
  <rowFields count="1">
    <field x="2"/>
  </rowFields>
  <rowItems count="4">
    <i>
      <x/>
    </i>
    <i>
      <x v="1"/>
    </i>
    <i>
      <x v="2"/>
    </i>
    <i t="grand">
      <x/>
    </i>
  </rowItems>
  <colFields count="1">
    <field x="-2"/>
  </colFields>
  <colItems count="2">
    <i>
      <x/>
    </i>
    <i i="1">
      <x v="1"/>
    </i>
  </colItems>
  <dataFields count="2">
    <dataField name="Sum of Base Increase Amount $" fld="18" baseField="0" baseItem="0" numFmtId="166"/>
    <dataField name="Average of Employee to Market Salary %" fld="15" subtotal="average" baseField="0" baseItem="1" numFmtId="165"/>
  </dataFields>
  <formats count="28">
    <format dxfId="61">
      <pivotArea type="all" dataOnly="0" outline="0" fieldPosition="0"/>
    </format>
    <format dxfId="60">
      <pivotArea outline="0" collapsedLevelsAreSubtotals="1" fieldPosition="0"/>
    </format>
    <format dxfId="59">
      <pivotArea field="0" type="button" dataOnly="0" labelOnly="1" outline="0"/>
    </format>
    <format dxfId="58">
      <pivotArea dataOnly="0" labelOnly="1" grandRow="1" outline="0" fieldPosition="0"/>
    </format>
    <format dxfId="57">
      <pivotArea dataOnly="0" labelOnly="1" outline="0" fieldPosition="0">
        <references count="1">
          <reference field="4294967294" count="2">
            <x v="0"/>
            <x v="1"/>
          </reference>
        </references>
      </pivotArea>
    </format>
    <format dxfId="56">
      <pivotArea type="all" dataOnly="0" outline="0" fieldPosition="0"/>
    </format>
    <format dxfId="55">
      <pivotArea outline="0" collapsedLevelsAreSubtotals="1" fieldPosition="0"/>
    </format>
    <format dxfId="54">
      <pivotArea field="0" type="button" dataOnly="0" labelOnly="1" outline="0"/>
    </format>
    <format dxfId="53">
      <pivotArea dataOnly="0" labelOnly="1" grandRow="1" outline="0" fieldPosition="0"/>
    </format>
    <format dxfId="52">
      <pivotArea dataOnly="0" labelOnly="1" outline="0" fieldPosition="0">
        <references count="1">
          <reference field="4294967294" count="2">
            <x v="0"/>
            <x v="1"/>
          </reference>
        </references>
      </pivotArea>
    </format>
    <format dxfId="51">
      <pivotArea type="all" dataOnly="0" outline="0" fieldPosition="0"/>
    </format>
    <format dxfId="50">
      <pivotArea outline="0" collapsedLevelsAreSubtotals="1" fieldPosition="0"/>
    </format>
    <format dxfId="49">
      <pivotArea field="0" type="button" dataOnly="0" labelOnly="1" outline="0"/>
    </format>
    <format dxfId="48">
      <pivotArea dataOnly="0" labelOnly="1" grandRow="1" outline="0" fieldPosition="0"/>
    </format>
    <format dxfId="47">
      <pivotArea dataOnly="0" labelOnly="1" outline="0" fieldPosition="0">
        <references count="1">
          <reference field="4294967294" count="2">
            <x v="0"/>
            <x v="1"/>
          </reference>
        </references>
      </pivotArea>
    </format>
    <format dxfId="46">
      <pivotArea type="all" dataOnly="0" outline="0" fieldPosition="0"/>
    </format>
    <format dxfId="45">
      <pivotArea outline="0" collapsedLevelsAreSubtotals="1" fieldPosition="0"/>
    </format>
    <format dxfId="44">
      <pivotArea field="0" type="button" dataOnly="0" labelOnly="1" outline="0"/>
    </format>
    <format dxfId="43">
      <pivotArea dataOnly="0" labelOnly="1" grandRow="1" outline="0" fieldPosition="0"/>
    </format>
    <format dxfId="42">
      <pivotArea dataOnly="0" labelOnly="1" outline="0" fieldPosition="0">
        <references count="1">
          <reference field="4294967294" count="2">
            <x v="0"/>
            <x v="1"/>
          </reference>
        </references>
      </pivotArea>
    </format>
    <format dxfId="41">
      <pivotArea field="0" type="button" dataOnly="0" labelOnly="1" outline="0"/>
    </format>
    <format dxfId="40">
      <pivotArea dataOnly="0" labelOnly="1" outline="0" fieldPosition="0">
        <references count="1">
          <reference field="4294967294" count="2">
            <x v="0"/>
            <x v="1"/>
          </reference>
        </references>
      </pivotArea>
    </format>
    <format dxfId="39">
      <pivotArea type="all" dataOnly="0" outline="0" fieldPosition="0"/>
    </format>
    <format dxfId="38">
      <pivotArea outline="0" collapsedLevelsAreSubtotals="1" fieldPosition="0"/>
    </format>
    <format dxfId="37">
      <pivotArea field="2" type="button" dataOnly="0" labelOnly="1" outline="0" axis="axisRow" fieldPosition="0"/>
    </format>
    <format dxfId="36">
      <pivotArea dataOnly="0" labelOnly="1" fieldPosition="0">
        <references count="1">
          <reference field="2" count="0"/>
        </references>
      </pivotArea>
    </format>
    <format dxfId="35">
      <pivotArea dataOnly="0" labelOnly="1" grandRow="1" outline="0" fieldPosition="0"/>
    </format>
    <format dxfId="34">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191A5AF-878C-4A5E-8EAA-CE93089C2828}" name="PivotTable2"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6:H10" firstHeaderRow="0" firstDataRow="1" firstDataCol="1"/>
  <pivotFields count="21">
    <pivotField axis="axisRow" showAll="0">
      <items count="5">
        <item x="0"/>
        <item x="1"/>
        <item x="2"/>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dataField="1" numFmtId="164" showAll="0"/>
    <pivotField numFmtId="164" showAll="0"/>
    <pivotField showAll="0"/>
  </pivotFields>
  <rowFields count="1">
    <field x="0"/>
  </rowFields>
  <rowItems count="4">
    <i>
      <x/>
    </i>
    <i>
      <x v="1"/>
    </i>
    <i>
      <x v="2"/>
    </i>
    <i t="grand">
      <x/>
    </i>
  </rowItems>
  <colFields count="1">
    <field x="-2"/>
  </colFields>
  <colItems count="2">
    <i>
      <x/>
    </i>
    <i i="1">
      <x v="1"/>
    </i>
  </colItems>
  <dataFields count="2">
    <dataField name="Sum of Base Increase Amount $" fld="18" baseField="0" baseItem="0" numFmtId="166"/>
    <dataField name="Average of Employee to Market Salary %" fld="15" subtotal="average" baseField="0" baseItem="1" numFmtId="165"/>
  </dataFields>
  <formats count="32">
    <format dxfId="93">
      <pivotArea type="all" dataOnly="0" outline="0" fieldPosition="0"/>
    </format>
    <format dxfId="92">
      <pivotArea outline="0" collapsedLevelsAreSubtotals="1" fieldPosition="0"/>
    </format>
    <format dxfId="91">
      <pivotArea field="0" type="button" dataOnly="0" labelOnly="1" outline="0" axis="axisRow" fieldPosition="0"/>
    </format>
    <format dxfId="90">
      <pivotArea dataOnly="0" labelOnly="1" fieldPosition="0">
        <references count="1">
          <reference field="0" count="0"/>
        </references>
      </pivotArea>
    </format>
    <format dxfId="89">
      <pivotArea dataOnly="0" labelOnly="1" grandRow="1" outline="0" fieldPosition="0"/>
    </format>
    <format dxfId="88">
      <pivotArea dataOnly="0" labelOnly="1" outline="0" fieldPosition="0">
        <references count="1">
          <reference field="4294967294" count="2">
            <x v="0"/>
            <x v="1"/>
          </reference>
        </references>
      </pivotArea>
    </format>
    <format dxfId="87">
      <pivotArea type="all" dataOnly="0" outline="0" fieldPosition="0"/>
    </format>
    <format dxfId="86">
      <pivotArea outline="0" collapsedLevelsAreSubtotals="1" fieldPosition="0"/>
    </format>
    <format dxfId="85">
      <pivotArea field="0" type="button" dataOnly="0" labelOnly="1" outline="0" axis="axisRow" fieldPosition="0"/>
    </format>
    <format dxfId="84">
      <pivotArea dataOnly="0" labelOnly="1" fieldPosition="0">
        <references count="1">
          <reference field="0" count="0"/>
        </references>
      </pivotArea>
    </format>
    <format dxfId="83">
      <pivotArea dataOnly="0" labelOnly="1" grandRow="1" outline="0" fieldPosition="0"/>
    </format>
    <format dxfId="82">
      <pivotArea dataOnly="0" labelOnly="1" outline="0" fieldPosition="0">
        <references count="1">
          <reference field="4294967294" count="2">
            <x v="0"/>
            <x v="1"/>
          </reference>
        </references>
      </pivotArea>
    </format>
    <format dxfId="81">
      <pivotArea type="all" dataOnly="0" outline="0" fieldPosition="0"/>
    </format>
    <format dxfId="80">
      <pivotArea outline="0" collapsedLevelsAreSubtotals="1" fieldPosition="0"/>
    </format>
    <format dxfId="79">
      <pivotArea field="0" type="button" dataOnly="0" labelOnly="1" outline="0" axis="axisRow" fieldPosition="0"/>
    </format>
    <format dxfId="78">
      <pivotArea dataOnly="0" labelOnly="1" fieldPosition="0">
        <references count="1">
          <reference field="0" count="0"/>
        </references>
      </pivotArea>
    </format>
    <format dxfId="77">
      <pivotArea dataOnly="0" labelOnly="1" grandRow="1" outline="0" fieldPosition="0"/>
    </format>
    <format dxfId="76">
      <pivotArea dataOnly="0" labelOnly="1" outline="0" fieldPosition="0">
        <references count="1">
          <reference field="4294967294" count="2">
            <x v="0"/>
            <x v="1"/>
          </reference>
        </references>
      </pivotArea>
    </format>
    <format dxfId="75">
      <pivotArea type="all" dataOnly="0" outline="0" fieldPosition="0"/>
    </format>
    <format dxfId="74">
      <pivotArea outline="0" collapsedLevelsAreSubtotals="1" fieldPosition="0"/>
    </format>
    <format dxfId="73">
      <pivotArea field="0" type="button" dataOnly="0" labelOnly="1" outline="0" axis="axisRow" fieldPosition="0"/>
    </format>
    <format dxfId="72">
      <pivotArea dataOnly="0" labelOnly="1" fieldPosition="0">
        <references count="1">
          <reference field="0" count="0"/>
        </references>
      </pivotArea>
    </format>
    <format dxfId="71">
      <pivotArea dataOnly="0" labelOnly="1" grandRow="1" outline="0" fieldPosition="0"/>
    </format>
    <format dxfId="70">
      <pivotArea dataOnly="0" labelOnly="1" outline="0" fieldPosition="0">
        <references count="1">
          <reference field="4294967294" count="2">
            <x v="0"/>
            <x v="1"/>
          </reference>
        </references>
      </pivotArea>
    </format>
    <format dxfId="69">
      <pivotArea field="0" type="button" dataOnly="0" labelOnly="1" outline="0" axis="axisRow" fieldPosition="0"/>
    </format>
    <format dxfId="68">
      <pivotArea dataOnly="0" labelOnly="1" outline="0" fieldPosition="0">
        <references count="1">
          <reference field="4294967294" count="2">
            <x v="0"/>
            <x v="1"/>
          </reference>
        </references>
      </pivotArea>
    </format>
    <format dxfId="67">
      <pivotArea type="all" dataOnly="0" outline="0" fieldPosition="0"/>
    </format>
    <format dxfId="66">
      <pivotArea outline="0" collapsedLevelsAreSubtotals="1" fieldPosition="0"/>
    </format>
    <format dxfId="65">
      <pivotArea field="0" type="button" dataOnly="0" labelOnly="1" outline="0" axis="axisRow" fieldPosition="0"/>
    </format>
    <format dxfId="64">
      <pivotArea dataOnly="0" labelOnly="1" fieldPosition="0">
        <references count="1">
          <reference field="0" count="0"/>
        </references>
      </pivotArea>
    </format>
    <format dxfId="63">
      <pivotArea dataOnly="0" labelOnly="1" grandRow="1" outline="0" fieldPosition="0"/>
    </format>
    <format dxfId="6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385582-8E9F-493B-B868-155592D48C03}" name="SalaryBands" displayName="SalaryBands" ref="A5:L502" totalsRowShown="0" headerRowDxfId="130" dataDxfId="129">
  <autoFilter ref="A5:L502" xr:uid="{FF385582-8E9F-493B-B868-155592D48C03}"/>
  <tableColumns count="12">
    <tableColumn id="1" xr3:uid="{FA640847-216D-4B68-8C6B-8634BDFC9338}" name="0" dataDxfId="128"/>
    <tableColumn id="15" xr3:uid="{EFD2328B-CC20-41A5-AEE9-54D415BED1AE}" name="Job Title" dataDxfId="127"/>
    <tableColumn id="2" xr3:uid="{09B8C542-5D9A-4560-88C3-C66430F27868}" name="Location" dataDxfId="126"/>
    <tableColumn id="3" xr3:uid="{84162B7D-BC22-4A17-BC81-4011A29A2AE4}" name="Minimum Experience (years)" dataDxfId="125"/>
    <tableColumn id="4" xr3:uid="{66DCD078-A47E-4E29-AAA7-6ACECD1593DE}" name="Minimum Education" dataDxfId="124"/>
    <tableColumn id="5" xr3:uid="{77F01641-67DE-4B15-ACA6-35D0D417C594}" name="Salary Band Min" dataDxfId="123"/>
    <tableColumn id="6" xr3:uid="{9C1978D7-D22C-48B4-8EB3-97278D3D5F11}" name="Salary Band Average" dataDxfId="122"/>
    <tableColumn id="7" xr3:uid="{37DBB94C-C795-4B92-BDF2-2095D167F3D3}" name="Salary Band Max" dataDxfId="121"/>
    <tableColumn id="12" xr3:uid="{C6BAC7AE-136F-451D-9B92-52A1F97AF0AB}" name="Salary Range Low" dataDxfId="120"/>
    <tableColumn id="17" xr3:uid="{6F9FC923-86ED-4C22-AE57-B45209C58390}" name="Salary Range High" dataDxfId="119"/>
    <tableColumn id="9" xr3:uid="{319B6F7E-9F81-4AA4-9287-E4830819B63C}" name="Market Salary Average" dataDxfId="118" dataCellStyle="Currency">
      <calculatedColumnFormula>IFERROR(VLOOKUP(#REF!,$K$7:$N$552,HLOOKUP(#REF!,$I$5:$J$6,2,FALSE),FALSE),"")</calculatedColumnFormula>
    </tableColumn>
    <tableColumn id="8" xr3:uid="{84D41F46-6885-48C0-8717-36F80C393F9D}" name="Target Market Salary" dataDxfId="117" dataCellStyle="Currency">
      <calculatedColumnFormula>SalaryBands[[#This Row],[Market Salary Average]]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CBBBBA-7B97-4428-8A4D-74B5C2AC256B}" name="CompensationAnalysis" displayName="CompensationAnalysis" ref="A5:U1003" totalsRowShown="0" headerRowDxfId="116" dataDxfId="115">
  <autoFilter ref="A5:U1003" xr:uid="{D7CBBBBA-7B97-4428-8A4D-74B5C2AC256B}"/>
  <tableColumns count="21">
    <tableColumn id="1" xr3:uid="{C913F11A-5655-4EE5-ADF4-A79E3BBC2D56}" name="Department / Job Family" dataDxfId="114"/>
    <tableColumn id="2" xr3:uid="{FE6B4E9E-11F3-4F01-84C2-05FDEC921F9B}" name="Location" dataDxfId="113"/>
    <tableColumn id="5" xr3:uid="{E504A8F8-E6C1-42F0-8274-D0CA63DF8006}" name="Manager" dataDxfId="112"/>
    <tableColumn id="3" xr3:uid="{56AA07CA-244A-4D5F-92C6-A447D6502D97}" name="First Name" dataDxfId="111"/>
    <tableColumn id="4" xr3:uid="{0A0E0987-32C2-4AC5-9E7C-DB18521DA6E0}" name="Last Name" dataDxfId="110"/>
    <tableColumn id="6" xr3:uid="{70869D96-1766-4B1B-B49C-50C913AC18BD}" name="Job Title" dataDxfId="109"/>
    <tableColumn id="7" xr3:uid="{EB64800C-18F2-411C-8C9C-F8D1B58676E6}" name="Current Base Salary" dataDxfId="108" dataCellStyle="Currency"/>
    <tableColumn id="8" xr3:uid="{BD645ED0-8104-4224-A1DC-458E5FBA1A90}" name="Salary Band Established" dataDxfId="107">
      <calculatedColumnFormula>IFERROR(VLOOKUP(F6,'Jobs to Benchmark'!#REF!,1,FALSE),"")</calculatedColumnFormula>
    </tableColumn>
    <tableColumn id="9" xr3:uid="{B2297605-C3E6-430C-B42D-84B8CCA6FDC4}" name="Salary Band Min" dataDxfId="106" dataCellStyle="Currency"/>
    <tableColumn id="10" xr3:uid="{0D4B07D7-F84A-428A-A66E-1AB1153E7AB4}" name="Salary Band Average" dataDxfId="105" dataCellStyle="Currency"/>
    <tableColumn id="11" xr3:uid="{F8C0C963-1988-4D43-B352-0371927B0E48}" name="Salary Band High" dataDxfId="104" dataCellStyle="Currency"/>
    <tableColumn id="12" xr3:uid="{657FE613-5E6A-41C0-8B88-FDE585E66C2E}" name="Employee within Salary Band" dataDxfId="103"/>
    <tableColumn id="13" xr3:uid="{A140A31E-31BA-4FD1-A7B2-C94CF1076163}" name="Compa Ratio (salary band)" dataDxfId="102" dataCellStyle="Currency"/>
    <tableColumn id="14" xr3:uid="{9E0328AA-810F-49D7-A88E-214DC3BA4677}" name="Target Market Salary" dataDxfId="101" dataCellStyle="Currency"/>
    <tableColumn id="22" xr3:uid="{9028E998-E8B9-4017-8ED7-4F83B415D490}" name="Salary Band to Market Salary %" dataDxfId="100" dataCellStyle="Percent">
      <calculatedColumnFormula>IFERROR(CompensationAnalysis[[#This Row],[Salary Band Average]]/CompensationAnalysis[[#This Row],[Target Market Salary]],"")</calculatedColumnFormula>
    </tableColumn>
    <tableColumn id="15" xr3:uid="{186F84EB-6941-4902-822F-E774122F5292}" name="Employee to Market Salary %" dataDxfId="99" dataCellStyle="Percent">
      <calculatedColumnFormula>IFERROR(G6/N6,"")</calculatedColumnFormula>
    </tableColumn>
    <tableColumn id="20" xr3:uid="{665B8DB7-E5D5-4210-9995-6F98A587DC8C}" name="Cost to Correct" dataDxfId="98" dataCellStyle="Currency">
      <calculatedColumnFormula>IFERROR(CompensationAnalysis[[#This Row],[Current Base Salary]]-CompensationAnalysis[[#This Row],[Target Market Salary]],"")</calculatedColumnFormula>
    </tableColumn>
    <tableColumn id="18" xr3:uid="{20C72078-EECC-44CE-9693-D594D630B8F3}" name="Proposed Salary Increase (%)" dataDxfId="97"/>
    <tableColumn id="19" xr3:uid="{7E126F78-CE0B-4A5E-8FD5-0B991C369A75}" name="Base Increase Amount $" dataDxfId="96" dataCellStyle="Currency">
      <calculatedColumnFormula>IFERROR(G6*R6,"")</calculatedColumnFormula>
    </tableColumn>
    <tableColumn id="16" xr3:uid="{4AA06223-F26C-47AB-BF2C-C9011D25D985}" name="Employee Proposed Salary" dataDxfId="95" dataCellStyle="Currency">
      <calculatedColumnFormula>CompensationAnalysis[[#This Row],[Base Increase Amount $]]+CompensationAnalysis[[#This Row],[Current Base Salary]]</calculatedColumnFormula>
    </tableColumn>
    <tableColumn id="21" xr3:uid="{23F4515E-400E-40E8-ADE7-405E9359C3D0}" name="Employee Proposed to Market Salary %" dataDxfId="94" dataCellStyle="Percent">
      <calculatedColumnFormula>IFERROR(((CompensationAnalysis[[#This Row],[Current Base Salary]]+CompensationAnalysis[[#This Row],[Base Increase Amount $]]))/CompensationAnalysis[[#This Row],[Target Market Salary]],"")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aboriq.co/en/signup" TargetMode="External"/><Relationship Id="rId2" Type="http://schemas.openxmlformats.org/officeDocument/2006/relationships/hyperlink" Target="mailto:info@laboriq.co" TargetMode="External"/><Relationship Id="rId1" Type="http://schemas.openxmlformats.org/officeDocument/2006/relationships/hyperlink" Target="laboriq.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CF12-6B32-4DA0-9EFC-5EAFC3D32CBE}">
  <dimension ref="D4:I164"/>
  <sheetViews>
    <sheetView showGridLines="0" topLeftCell="A104" workbookViewId="0">
      <selection activeCell="R20" sqref="R20"/>
    </sheetView>
  </sheetViews>
  <sheetFormatPr defaultColWidth="9.109375" defaultRowHeight="13.8" x14ac:dyDescent="0.25"/>
  <cols>
    <col min="1" max="4" width="9.109375" style="46"/>
    <col min="5" max="5" width="10" style="46" customWidth="1"/>
    <col min="6" max="7" width="9.109375" style="46"/>
    <col min="8" max="8" width="5.6640625" style="46" customWidth="1"/>
    <col min="9" max="16384" width="9.109375" style="46"/>
  </cols>
  <sheetData>
    <row r="4" spans="5:5" x14ac:dyDescent="0.25">
      <c r="E4" s="45"/>
    </row>
    <row r="162" spans="4:9" s="48" customFormat="1" ht="17.399999999999999" x14ac:dyDescent="0.3">
      <c r="D162" s="47" t="s">
        <v>66</v>
      </c>
      <c r="F162" s="49" t="s">
        <v>67</v>
      </c>
      <c r="I162" s="49" t="s">
        <v>68</v>
      </c>
    </row>
    <row r="164" spans="4:9" x14ac:dyDescent="0.25">
      <c r="D164" s="46" t="s">
        <v>69</v>
      </c>
    </row>
  </sheetData>
  <hyperlinks>
    <hyperlink ref="D162" r:id="rId1" xr:uid="{DE1CEA37-3D2B-4B37-A825-70E420F56137}"/>
    <hyperlink ref="F162" r:id="rId2" xr:uid="{4FE6FD21-F0F4-4AB3-96D1-54853B7F9BC0}"/>
    <hyperlink ref="I162" r:id="rId3" xr:uid="{B5A22488-B0E9-4D56-A5D4-22A7CA73725C}"/>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8EFA1-9D30-45DE-B470-E1877252B6B5}">
  <dimension ref="A1:CC655"/>
  <sheetViews>
    <sheetView showGridLines="0" topLeftCell="B1" zoomScaleNormal="100" workbookViewId="0">
      <selection activeCell="G7" sqref="G7:G502"/>
    </sheetView>
  </sheetViews>
  <sheetFormatPr defaultColWidth="9.109375" defaultRowHeight="14.4" x14ac:dyDescent="0.3"/>
  <cols>
    <col min="1" max="1" width="27.88671875" style="27" hidden="1" customWidth="1"/>
    <col min="2" max="2" width="27.88671875" style="27" customWidth="1"/>
    <col min="3" max="3" width="13.5546875" style="27" customWidth="1"/>
    <col min="4" max="4" width="18.6640625" style="42" customWidth="1"/>
    <col min="5" max="5" width="45.33203125" style="27" bestFit="1" customWidth="1"/>
    <col min="6" max="8" width="15.77734375" style="27" customWidth="1"/>
    <col min="9" max="10" width="15" style="27" customWidth="1"/>
    <col min="11" max="12" width="17.109375" style="42" customWidth="1"/>
    <col min="13" max="14" width="9.109375" style="44"/>
    <col min="15" max="81" width="9.109375" style="28"/>
    <col min="82" max="16384" width="9.109375" style="27"/>
  </cols>
  <sheetData>
    <row r="1" spans="1:81" s="28" customFormat="1" ht="13.8" x14ac:dyDescent="0.25">
      <c r="A1" s="27"/>
      <c r="D1" s="29"/>
      <c r="K1" s="29"/>
      <c r="L1" s="29"/>
    </row>
    <row r="2" spans="1:81" s="28" customFormat="1" ht="13.8" x14ac:dyDescent="0.25">
      <c r="A2" s="27"/>
      <c r="D2" s="29"/>
      <c r="E2" s="30"/>
      <c r="K2" s="29"/>
      <c r="L2" s="29"/>
    </row>
    <row r="3" spans="1:81" s="28" customFormat="1" ht="13.8" x14ac:dyDescent="0.25">
      <c r="A3" s="27"/>
      <c r="D3" s="29"/>
      <c r="K3" s="29"/>
      <c r="L3" s="29"/>
    </row>
    <row r="4" spans="1:81" s="33" customFormat="1" ht="27" customHeight="1" thickBot="1" x14ac:dyDescent="0.35">
      <c r="A4" s="71" t="s">
        <v>56</v>
      </c>
      <c r="B4" s="72"/>
      <c r="C4" s="72"/>
      <c r="D4" s="72"/>
      <c r="E4" s="72"/>
      <c r="F4" s="72"/>
      <c r="G4" s="72"/>
      <c r="H4" s="73"/>
      <c r="I4" s="74" t="s">
        <v>63</v>
      </c>
      <c r="J4" s="75"/>
      <c r="K4" s="75"/>
      <c r="L4" s="76"/>
      <c r="M4" s="31"/>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row>
    <row r="5" spans="1:81" s="36" customFormat="1" ht="42" thickBot="1" x14ac:dyDescent="0.3">
      <c r="A5" s="34" t="s">
        <v>52</v>
      </c>
      <c r="B5" s="24" t="s">
        <v>0</v>
      </c>
      <c r="C5" s="25" t="s">
        <v>29</v>
      </c>
      <c r="D5" s="25" t="s">
        <v>24</v>
      </c>
      <c r="E5" s="25" t="s">
        <v>6</v>
      </c>
      <c r="F5" s="25" t="s">
        <v>74</v>
      </c>
      <c r="G5" s="25" t="s">
        <v>76</v>
      </c>
      <c r="H5" s="25" t="s">
        <v>75</v>
      </c>
      <c r="I5" s="24" t="s">
        <v>61</v>
      </c>
      <c r="J5" s="25" t="s">
        <v>62</v>
      </c>
      <c r="K5" s="24" t="s">
        <v>70</v>
      </c>
      <c r="L5" s="26" t="s">
        <v>9</v>
      </c>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row>
    <row r="6" spans="1:81" s="36" customFormat="1" ht="15" hidden="1" customHeight="1" thickBot="1" x14ac:dyDescent="0.3">
      <c r="A6" s="34"/>
      <c r="B6" s="23"/>
      <c r="C6" s="7"/>
      <c r="D6" s="7"/>
      <c r="E6" s="7"/>
      <c r="F6" s="7"/>
      <c r="G6" s="7"/>
      <c r="H6" s="7"/>
      <c r="I6" s="19">
        <v>5</v>
      </c>
      <c r="J6" s="51">
        <v>6</v>
      </c>
      <c r="K6" s="37">
        <v>2</v>
      </c>
      <c r="L6" s="38">
        <f>SalaryBands[[#This Row],[Market Salary Average]]</f>
        <v>2</v>
      </c>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row>
    <row r="7" spans="1:81" ht="13.8" x14ac:dyDescent="0.25">
      <c r="A7" s="39" t="str">
        <f>_xlfn.CONCAT(SalaryBands[[#This Row],[Job Title]],SalaryBands[[#This Row],[Location]])</f>
        <v>AccountantDallas, TX</v>
      </c>
      <c r="B7" s="21" t="s">
        <v>7</v>
      </c>
      <c r="C7" s="8" t="s">
        <v>31</v>
      </c>
      <c r="D7" s="9">
        <v>2</v>
      </c>
      <c r="E7" s="8" t="s">
        <v>16</v>
      </c>
      <c r="F7" s="50">
        <v>65000</v>
      </c>
      <c r="G7" s="52">
        <f>IFERROR(AVERAGE(SalaryBands[[#This Row],[Salary Band Min]],SalaryBands[[#This Row],[Salary Band Max]]),"")</f>
        <v>85000</v>
      </c>
      <c r="H7" s="50">
        <v>105000</v>
      </c>
      <c r="I7" s="20">
        <v>81536</v>
      </c>
      <c r="J7" s="50">
        <v>104208</v>
      </c>
      <c r="K7" s="15">
        <f>IFERROR(AVERAGE(SalaryBands[[#This Row],[Salary Range Low]:[Salary Range High]]),"")</f>
        <v>92872</v>
      </c>
      <c r="L7" s="40">
        <v>92000</v>
      </c>
      <c r="M7" s="28"/>
      <c r="N7" s="28"/>
      <c r="CB7" s="27"/>
      <c r="CC7" s="27"/>
    </row>
    <row r="8" spans="1:81" ht="13.8" x14ac:dyDescent="0.25">
      <c r="A8" s="39" t="str">
        <f>_xlfn.CONCAT(SalaryBands[[#This Row],[Job Title]],SalaryBands[[#This Row],[Location]])</f>
        <v>ControllerDallas, TX</v>
      </c>
      <c r="B8" s="21" t="s">
        <v>25</v>
      </c>
      <c r="C8" s="8" t="s">
        <v>31</v>
      </c>
      <c r="D8" s="9">
        <v>4</v>
      </c>
      <c r="E8" s="8" t="s">
        <v>17</v>
      </c>
      <c r="F8" s="50">
        <v>125000</v>
      </c>
      <c r="G8" s="52">
        <f>IFERROR(AVERAGE(SalaryBands[[#This Row],[Salary Band Min]],SalaryBands[[#This Row],[Salary Band Max]]),"")</f>
        <v>150000</v>
      </c>
      <c r="H8" s="50">
        <v>175000</v>
      </c>
      <c r="I8" s="20">
        <v>152063</v>
      </c>
      <c r="J8" s="50">
        <v>181674</v>
      </c>
      <c r="K8" s="15">
        <f>IFERROR(AVERAGE(SalaryBands[[#This Row],[Salary Range Low]:[Salary Range High]]),"")</f>
        <v>166868.5</v>
      </c>
      <c r="L8" s="40">
        <v>162000</v>
      </c>
      <c r="M8" s="28"/>
      <c r="N8" s="28"/>
      <c r="CB8" s="27"/>
      <c r="CC8" s="27"/>
    </row>
    <row r="9" spans="1:81" ht="13.8" x14ac:dyDescent="0.25">
      <c r="A9" s="39" t="str">
        <f>_xlfn.CONCAT(SalaryBands[[#This Row],[Job Title]],SalaryBands[[#This Row],[Location]])</f>
        <v>Marketing ManagerDallas, TX</v>
      </c>
      <c r="B9" s="21" t="s">
        <v>26</v>
      </c>
      <c r="C9" s="8" t="s">
        <v>31</v>
      </c>
      <c r="D9" s="9">
        <v>2</v>
      </c>
      <c r="E9" s="8" t="s">
        <v>16</v>
      </c>
      <c r="F9" s="50">
        <v>62500</v>
      </c>
      <c r="G9" s="52">
        <f>IFERROR(AVERAGE(SalaryBands[[#This Row],[Salary Band Min]],SalaryBands[[#This Row],[Salary Band Max]]),"")</f>
        <v>91250</v>
      </c>
      <c r="H9" s="50">
        <v>120000</v>
      </c>
      <c r="I9" s="20">
        <v>90893</v>
      </c>
      <c r="J9" s="50">
        <v>123809</v>
      </c>
      <c r="K9" s="15">
        <f>IFERROR(AVERAGE(SalaryBands[[#This Row],[Salary Range Low]:[Salary Range High]]),"")</f>
        <v>107351</v>
      </c>
      <c r="L9" s="40">
        <v>107500</v>
      </c>
      <c r="M9" s="28"/>
      <c r="N9" s="28"/>
      <c r="CB9" s="27"/>
      <c r="CC9" s="27"/>
    </row>
    <row r="10" spans="1:81" ht="13.8" x14ac:dyDescent="0.25">
      <c r="A10" s="39" t="str">
        <f>_xlfn.CONCAT(SalaryBands[[#This Row],[Job Title]],SalaryBands[[#This Row],[Location]])</f>
        <v>Marketing SpecialistDallas, TX</v>
      </c>
      <c r="B10" s="21" t="s">
        <v>27</v>
      </c>
      <c r="C10" s="8" t="s">
        <v>31</v>
      </c>
      <c r="D10" s="9">
        <v>0</v>
      </c>
      <c r="E10" s="8" t="s">
        <v>16</v>
      </c>
      <c r="F10" s="50">
        <v>42500</v>
      </c>
      <c r="G10" s="52">
        <f>IFERROR(AVERAGE(SalaryBands[[#This Row],[Salary Band Min]],SalaryBands[[#This Row],[Salary Band Max]]),"")</f>
        <v>57500</v>
      </c>
      <c r="H10" s="50">
        <v>72500</v>
      </c>
      <c r="I10" s="20">
        <v>54909</v>
      </c>
      <c r="J10" s="50">
        <v>81370</v>
      </c>
      <c r="K10" s="15">
        <f>IFERROR(AVERAGE(SalaryBands[[#This Row],[Salary Range Low]:[Salary Range High]]),"")</f>
        <v>68139.5</v>
      </c>
      <c r="L10" s="40">
        <v>65800</v>
      </c>
      <c r="M10" s="28"/>
      <c r="N10" s="28"/>
      <c r="CB10" s="27"/>
      <c r="CC10" s="27"/>
    </row>
    <row r="11" spans="1:81" ht="13.8" x14ac:dyDescent="0.25">
      <c r="A11" s="39" t="str">
        <f>_xlfn.CONCAT(SalaryBands[[#This Row],[Job Title]],SalaryBands[[#This Row],[Location]])</f>
        <v>Operations ManagerDallas, TX</v>
      </c>
      <c r="B11" s="21" t="s">
        <v>28</v>
      </c>
      <c r="C11" s="8" t="s">
        <v>31</v>
      </c>
      <c r="D11" s="9">
        <v>4</v>
      </c>
      <c r="E11" s="8" t="s">
        <v>16</v>
      </c>
      <c r="F11" s="50">
        <v>68000</v>
      </c>
      <c r="G11" s="52">
        <f>IFERROR(AVERAGE(SalaryBands[[#This Row],[Salary Band Min]],SalaryBands[[#This Row],[Salary Band Max]]),"")</f>
        <v>98000</v>
      </c>
      <c r="H11" s="50">
        <v>128000</v>
      </c>
      <c r="I11" s="20">
        <v>94514</v>
      </c>
      <c r="J11" s="50">
        <v>135014</v>
      </c>
      <c r="K11" s="15">
        <f>IFERROR(AVERAGE(SalaryBands[[#This Row],[Salary Range Low]:[Salary Range High]]),"")</f>
        <v>114764</v>
      </c>
      <c r="L11" s="40">
        <v>115800</v>
      </c>
      <c r="M11" s="28"/>
      <c r="N11" s="28"/>
      <c r="CB11" s="27"/>
      <c r="CC11" s="27"/>
    </row>
    <row r="12" spans="1:81" ht="13.8" x14ac:dyDescent="0.25">
      <c r="A12" s="39" t="str">
        <f>_xlfn.CONCAT(SalaryBands[[#This Row],[Job Title]],SalaryBands[[#This Row],[Location]])</f>
        <v>Customer Service AssociateDallas, TX</v>
      </c>
      <c r="B12" s="21" t="s">
        <v>30</v>
      </c>
      <c r="C12" s="8" t="s">
        <v>31</v>
      </c>
      <c r="D12" s="9">
        <v>0</v>
      </c>
      <c r="E12" s="8" t="s">
        <v>15</v>
      </c>
      <c r="F12" s="50">
        <v>32000</v>
      </c>
      <c r="G12" s="52">
        <f>IFERROR(AVERAGE(SalaryBands[[#This Row],[Salary Band Min]],SalaryBands[[#This Row],[Salary Band Max]]),"")</f>
        <v>38000</v>
      </c>
      <c r="H12" s="50">
        <v>44000</v>
      </c>
      <c r="I12" s="20">
        <v>37445</v>
      </c>
      <c r="J12" s="50">
        <v>46471</v>
      </c>
      <c r="K12" s="15">
        <f>IFERROR(AVERAGE(SalaryBands[[#This Row],[Salary Range Low]:[Salary Range High]]),"")</f>
        <v>41958</v>
      </c>
      <c r="L12" s="40">
        <v>42500</v>
      </c>
      <c r="M12" s="28"/>
      <c r="N12" s="28"/>
      <c r="CB12" s="27"/>
      <c r="CC12" s="27"/>
    </row>
    <row r="13" spans="1:81" ht="13.8" x14ac:dyDescent="0.25">
      <c r="A13" s="39"/>
      <c r="B13" s="21"/>
      <c r="C13" s="8"/>
      <c r="D13" s="9"/>
      <c r="E13" s="8"/>
      <c r="F13" s="50"/>
      <c r="G13" s="52" t="str">
        <f>IFERROR(AVERAGE(SalaryBands[[#This Row],[Salary Band Min]],SalaryBands[[#This Row],[Salary Band Max]]),"")</f>
        <v/>
      </c>
      <c r="H13" s="50"/>
      <c r="I13" s="20"/>
      <c r="J13" s="50"/>
      <c r="K13" s="15" t="str">
        <f>IFERROR(AVERAGE(SalaryBands[[#This Row],[Salary Range Low]:[Salary Range High]]),"")</f>
        <v/>
      </c>
      <c r="L13" s="40" t="str">
        <f>SalaryBands[[#This Row],[Market Salary Average]]</f>
        <v/>
      </c>
      <c r="M13" s="28"/>
      <c r="N13" s="28"/>
      <c r="CB13" s="27"/>
      <c r="CC13" s="27"/>
    </row>
    <row r="14" spans="1:81" ht="13.8" x14ac:dyDescent="0.25">
      <c r="A14" s="39"/>
      <c r="B14" s="21"/>
      <c r="C14" s="8"/>
      <c r="D14" s="9"/>
      <c r="E14" s="8"/>
      <c r="F14" s="50"/>
      <c r="G14" s="52" t="str">
        <f>IFERROR(AVERAGE(SalaryBands[[#This Row],[Salary Band Min]],SalaryBands[[#This Row],[Salary Band Max]]),"")</f>
        <v/>
      </c>
      <c r="H14" s="50"/>
      <c r="I14" s="20"/>
      <c r="J14" s="50"/>
      <c r="K14" s="15" t="str">
        <f>IFERROR(AVERAGE(SalaryBands[[#This Row],[Salary Range Low]:[Salary Range High]]),"")</f>
        <v/>
      </c>
      <c r="L14" s="40" t="str">
        <f>SalaryBands[[#This Row],[Market Salary Average]]</f>
        <v/>
      </c>
      <c r="M14" s="28"/>
      <c r="N14" s="28"/>
      <c r="CB14" s="27"/>
      <c r="CC14" s="27"/>
    </row>
    <row r="15" spans="1:81" ht="13.8" x14ac:dyDescent="0.25">
      <c r="A15" s="39"/>
      <c r="B15" s="21"/>
      <c r="C15" s="8"/>
      <c r="D15" s="9"/>
      <c r="E15" s="8"/>
      <c r="F15" s="50"/>
      <c r="G15" s="52" t="str">
        <f>IFERROR(AVERAGE(SalaryBands[[#This Row],[Salary Band Min]],SalaryBands[[#This Row],[Salary Band Max]]),"")</f>
        <v/>
      </c>
      <c r="H15" s="50"/>
      <c r="I15" s="20"/>
      <c r="J15" s="50"/>
      <c r="K15" s="15" t="str">
        <f>IFERROR(AVERAGE(SalaryBands[[#This Row],[Salary Range Low]:[Salary Range High]]),"")</f>
        <v/>
      </c>
      <c r="L15" s="40" t="str">
        <f>SalaryBands[[#This Row],[Market Salary Average]]</f>
        <v/>
      </c>
      <c r="M15" s="28"/>
      <c r="N15" s="28"/>
      <c r="CB15" s="27"/>
      <c r="CC15" s="27"/>
    </row>
    <row r="16" spans="1:81" ht="13.8" x14ac:dyDescent="0.25">
      <c r="A16" s="39"/>
      <c r="B16" s="21"/>
      <c r="C16" s="8"/>
      <c r="D16" s="9"/>
      <c r="E16" s="8"/>
      <c r="F16" s="50"/>
      <c r="G16" s="52" t="str">
        <f>IFERROR(AVERAGE(SalaryBands[[#This Row],[Salary Band Min]],SalaryBands[[#This Row],[Salary Band Max]]),"")</f>
        <v/>
      </c>
      <c r="H16" s="50"/>
      <c r="I16" s="20"/>
      <c r="J16" s="50"/>
      <c r="K16" s="15" t="str">
        <f>IFERROR(AVERAGE(SalaryBands[[#This Row],[Salary Range Low]:[Salary Range High]]),"")</f>
        <v/>
      </c>
      <c r="L16" s="40" t="str">
        <f>SalaryBands[[#This Row],[Market Salary Average]]</f>
        <v/>
      </c>
      <c r="M16" s="28"/>
      <c r="N16" s="28"/>
      <c r="CB16" s="27"/>
      <c r="CC16" s="27"/>
    </row>
    <row r="17" spans="1:81" ht="13.8" x14ac:dyDescent="0.25">
      <c r="A17" s="39"/>
      <c r="B17" s="21"/>
      <c r="C17" s="8"/>
      <c r="D17" s="9"/>
      <c r="E17" s="8"/>
      <c r="F17" s="50"/>
      <c r="G17" s="52" t="str">
        <f>IFERROR(AVERAGE(SalaryBands[[#This Row],[Salary Band Min]],SalaryBands[[#This Row],[Salary Band Max]]),"")</f>
        <v/>
      </c>
      <c r="H17" s="50"/>
      <c r="I17" s="20"/>
      <c r="J17" s="50"/>
      <c r="K17" s="15" t="str">
        <f>IFERROR(AVERAGE(SalaryBands[[#This Row],[Salary Range Low]:[Salary Range High]]),"")</f>
        <v/>
      </c>
      <c r="L17" s="40" t="str">
        <f>SalaryBands[[#This Row],[Market Salary Average]]</f>
        <v/>
      </c>
      <c r="M17" s="28"/>
      <c r="N17" s="28"/>
      <c r="CB17" s="27"/>
      <c r="CC17" s="27"/>
    </row>
    <row r="18" spans="1:81" ht="13.8" x14ac:dyDescent="0.25">
      <c r="A18" s="39"/>
      <c r="B18" s="21"/>
      <c r="C18" s="8"/>
      <c r="D18" s="9"/>
      <c r="E18" s="8"/>
      <c r="F18" s="50"/>
      <c r="G18" s="52" t="str">
        <f>IFERROR(AVERAGE(SalaryBands[[#This Row],[Salary Band Min]],SalaryBands[[#This Row],[Salary Band Max]]),"")</f>
        <v/>
      </c>
      <c r="H18" s="50"/>
      <c r="I18" s="20"/>
      <c r="J18" s="50"/>
      <c r="K18" s="15" t="str">
        <f>IFERROR(AVERAGE(SalaryBands[[#This Row],[Salary Range Low]:[Salary Range High]]),"")</f>
        <v/>
      </c>
      <c r="L18" s="40" t="str">
        <f>SalaryBands[[#This Row],[Market Salary Average]]</f>
        <v/>
      </c>
      <c r="M18" s="28"/>
      <c r="N18" s="28"/>
      <c r="CB18" s="27"/>
      <c r="CC18" s="27"/>
    </row>
    <row r="19" spans="1:81" ht="13.8" x14ac:dyDescent="0.25">
      <c r="A19" s="39"/>
      <c r="B19" s="21"/>
      <c r="C19" s="8"/>
      <c r="D19" s="9"/>
      <c r="E19" s="8"/>
      <c r="F19" s="50"/>
      <c r="G19" s="52" t="str">
        <f>IFERROR(AVERAGE(SalaryBands[[#This Row],[Salary Band Min]],SalaryBands[[#This Row],[Salary Band Max]]),"")</f>
        <v/>
      </c>
      <c r="H19" s="50"/>
      <c r="I19" s="20"/>
      <c r="J19" s="50"/>
      <c r="K19" s="15" t="str">
        <f>IFERROR(AVERAGE(SalaryBands[[#This Row],[Salary Range Low]:[Salary Range High]]),"")</f>
        <v/>
      </c>
      <c r="L19" s="40" t="str">
        <f>SalaryBands[[#This Row],[Market Salary Average]]</f>
        <v/>
      </c>
      <c r="M19" s="28"/>
      <c r="N19" s="28"/>
      <c r="CB19" s="27"/>
      <c r="CC19" s="27"/>
    </row>
    <row r="20" spans="1:81" ht="13.8" x14ac:dyDescent="0.25">
      <c r="A20" s="39"/>
      <c r="B20" s="21"/>
      <c r="C20" s="8"/>
      <c r="D20" s="9"/>
      <c r="E20" s="8"/>
      <c r="F20" s="50"/>
      <c r="G20" s="52" t="str">
        <f>IFERROR(AVERAGE(SalaryBands[[#This Row],[Salary Band Min]],SalaryBands[[#This Row],[Salary Band Max]]),"")</f>
        <v/>
      </c>
      <c r="H20" s="50"/>
      <c r="I20" s="20"/>
      <c r="J20" s="50"/>
      <c r="K20" s="15" t="str">
        <f>IFERROR(AVERAGE(SalaryBands[[#This Row],[Salary Range Low]:[Salary Range High]]),"")</f>
        <v/>
      </c>
      <c r="L20" s="40" t="str">
        <f>SalaryBands[[#This Row],[Market Salary Average]]</f>
        <v/>
      </c>
      <c r="M20" s="28"/>
      <c r="N20" s="28"/>
      <c r="CB20" s="27"/>
      <c r="CC20" s="27"/>
    </row>
    <row r="21" spans="1:81" ht="13.8" x14ac:dyDescent="0.25">
      <c r="A21" s="39"/>
      <c r="B21" s="21"/>
      <c r="C21" s="8"/>
      <c r="D21" s="9"/>
      <c r="E21" s="8"/>
      <c r="F21" s="50"/>
      <c r="G21" s="52" t="str">
        <f>IFERROR(AVERAGE(SalaryBands[[#This Row],[Salary Band Min]],SalaryBands[[#This Row],[Salary Band Max]]),"")</f>
        <v/>
      </c>
      <c r="H21" s="50"/>
      <c r="I21" s="20"/>
      <c r="J21" s="50"/>
      <c r="K21" s="15" t="str">
        <f>IFERROR(AVERAGE(SalaryBands[[#This Row],[Salary Range Low]:[Salary Range High]]),"")</f>
        <v/>
      </c>
      <c r="L21" s="40" t="str">
        <f>SalaryBands[[#This Row],[Market Salary Average]]</f>
        <v/>
      </c>
      <c r="M21" s="28"/>
      <c r="N21" s="28"/>
      <c r="CB21" s="27"/>
      <c r="CC21" s="27"/>
    </row>
    <row r="22" spans="1:81" ht="13.8" x14ac:dyDescent="0.25">
      <c r="A22" s="39"/>
      <c r="B22" s="21"/>
      <c r="C22" s="8"/>
      <c r="D22" s="9"/>
      <c r="E22" s="8"/>
      <c r="F22" s="50"/>
      <c r="G22" s="52" t="str">
        <f>IFERROR(AVERAGE(SalaryBands[[#This Row],[Salary Band Min]],SalaryBands[[#This Row],[Salary Band Max]]),"")</f>
        <v/>
      </c>
      <c r="H22" s="50"/>
      <c r="I22" s="20"/>
      <c r="J22" s="50"/>
      <c r="K22" s="15" t="str">
        <f>IFERROR(AVERAGE(SalaryBands[[#This Row],[Salary Range Low]:[Salary Range High]]),"")</f>
        <v/>
      </c>
      <c r="L22" s="40" t="str">
        <f>SalaryBands[[#This Row],[Market Salary Average]]</f>
        <v/>
      </c>
      <c r="M22" s="28"/>
      <c r="N22" s="28"/>
      <c r="CB22" s="27"/>
      <c r="CC22" s="27"/>
    </row>
    <row r="23" spans="1:81" ht="13.8" x14ac:dyDescent="0.25">
      <c r="A23" s="39"/>
      <c r="B23" s="21"/>
      <c r="C23" s="8"/>
      <c r="D23" s="9"/>
      <c r="E23" s="8"/>
      <c r="F23" s="50"/>
      <c r="G23" s="52" t="str">
        <f>IFERROR(AVERAGE(SalaryBands[[#This Row],[Salary Band Min]],SalaryBands[[#This Row],[Salary Band Max]]),"")</f>
        <v/>
      </c>
      <c r="H23" s="50"/>
      <c r="I23" s="20"/>
      <c r="J23" s="50"/>
      <c r="K23" s="15" t="str">
        <f>IFERROR(AVERAGE(SalaryBands[[#This Row],[Salary Range Low]:[Salary Range High]]),"")</f>
        <v/>
      </c>
      <c r="L23" s="40" t="str">
        <f>SalaryBands[[#This Row],[Market Salary Average]]</f>
        <v/>
      </c>
      <c r="M23" s="28"/>
      <c r="N23" s="28"/>
      <c r="CB23" s="27"/>
      <c r="CC23" s="27"/>
    </row>
    <row r="24" spans="1:81" ht="13.8" x14ac:dyDescent="0.25">
      <c r="A24" s="39"/>
      <c r="B24" s="21"/>
      <c r="C24" s="8"/>
      <c r="D24" s="9"/>
      <c r="E24" s="8"/>
      <c r="F24" s="50"/>
      <c r="G24" s="52" t="str">
        <f>IFERROR(AVERAGE(SalaryBands[[#This Row],[Salary Band Min]],SalaryBands[[#This Row],[Salary Band Max]]),"")</f>
        <v/>
      </c>
      <c r="H24" s="50"/>
      <c r="I24" s="20"/>
      <c r="J24" s="50"/>
      <c r="K24" s="15" t="str">
        <f>IFERROR(AVERAGE(SalaryBands[[#This Row],[Salary Range Low]:[Salary Range High]]),"")</f>
        <v/>
      </c>
      <c r="L24" s="40" t="str">
        <f>SalaryBands[[#This Row],[Market Salary Average]]</f>
        <v/>
      </c>
      <c r="M24" s="28"/>
      <c r="N24" s="28"/>
      <c r="CB24" s="27"/>
      <c r="CC24" s="27"/>
    </row>
    <row r="25" spans="1:81" ht="13.8" x14ac:dyDescent="0.25">
      <c r="A25" s="39"/>
      <c r="B25" s="21"/>
      <c r="C25" s="8"/>
      <c r="D25" s="9"/>
      <c r="E25" s="8"/>
      <c r="F25" s="50"/>
      <c r="G25" s="52" t="str">
        <f>IFERROR(AVERAGE(SalaryBands[[#This Row],[Salary Band Min]],SalaryBands[[#This Row],[Salary Band Max]]),"")</f>
        <v/>
      </c>
      <c r="H25" s="50"/>
      <c r="I25" s="20"/>
      <c r="J25" s="50"/>
      <c r="K25" s="15" t="str">
        <f>IFERROR(AVERAGE(SalaryBands[[#This Row],[Salary Range Low]:[Salary Range High]]),"")</f>
        <v/>
      </c>
      <c r="L25" s="40" t="str">
        <f>SalaryBands[[#This Row],[Market Salary Average]]</f>
        <v/>
      </c>
      <c r="M25" s="28"/>
      <c r="N25" s="28"/>
      <c r="CB25" s="27"/>
      <c r="CC25" s="27"/>
    </row>
    <row r="26" spans="1:81" ht="13.8" x14ac:dyDescent="0.25">
      <c r="A26" s="39"/>
      <c r="B26" s="21"/>
      <c r="C26" s="8"/>
      <c r="D26" s="9"/>
      <c r="E26" s="8"/>
      <c r="F26" s="50"/>
      <c r="G26" s="52" t="str">
        <f>IFERROR(AVERAGE(SalaryBands[[#This Row],[Salary Band Min]],SalaryBands[[#This Row],[Salary Band Max]]),"")</f>
        <v/>
      </c>
      <c r="H26" s="50"/>
      <c r="I26" s="21"/>
      <c r="J26" s="8"/>
      <c r="K26" s="15" t="str">
        <f>IFERROR(AVERAGE(SalaryBands[[#This Row],[Salary Range Low]:[Salary Range High]]),"")</f>
        <v/>
      </c>
      <c r="L26" s="40" t="str">
        <f>SalaryBands[[#This Row],[Market Salary Average]]</f>
        <v/>
      </c>
      <c r="M26" s="28"/>
      <c r="N26" s="28"/>
      <c r="CB26" s="27"/>
      <c r="CC26" s="27"/>
    </row>
    <row r="27" spans="1:81" ht="13.8" x14ac:dyDescent="0.25">
      <c r="A27" s="39"/>
      <c r="B27" s="21"/>
      <c r="C27" s="8"/>
      <c r="D27" s="9"/>
      <c r="E27" s="8"/>
      <c r="F27" s="50"/>
      <c r="G27" s="52" t="str">
        <f>IFERROR(AVERAGE(SalaryBands[[#This Row],[Salary Band Min]],SalaryBands[[#This Row],[Salary Band Max]]),"")</f>
        <v/>
      </c>
      <c r="H27" s="50"/>
      <c r="I27" s="21"/>
      <c r="J27" s="8"/>
      <c r="K27" s="15" t="str">
        <f>IFERROR(AVERAGE(SalaryBands[[#This Row],[Salary Range Low]:[Salary Range High]]),"")</f>
        <v/>
      </c>
      <c r="L27" s="40" t="str">
        <f>SalaryBands[[#This Row],[Market Salary Average]]</f>
        <v/>
      </c>
      <c r="M27" s="28"/>
      <c r="N27" s="28"/>
      <c r="CB27" s="27"/>
      <c r="CC27" s="27"/>
    </row>
    <row r="28" spans="1:81" ht="13.8" x14ac:dyDescent="0.25">
      <c r="A28" s="39"/>
      <c r="B28" s="21"/>
      <c r="C28" s="8"/>
      <c r="D28" s="9"/>
      <c r="E28" s="8"/>
      <c r="F28" s="50"/>
      <c r="G28" s="52" t="str">
        <f>IFERROR(AVERAGE(SalaryBands[[#This Row],[Salary Band Min]],SalaryBands[[#This Row],[Salary Band Max]]),"")</f>
        <v/>
      </c>
      <c r="H28" s="50"/>
      <c r="I28" s="21"/>
      <c r="J28" s="8"/>
      <c r="K28" s="15" t="str">
        <f>IFERROR(AVERAGE(SalaryBands[[#This Row],[Salary Range Low]:[Salary Range High]]),"")</f>
        <v/>
      </c>
      <c r="L28" s="40" t="str">
        <f>SalaryBands[[#This Row],[Market Salary Average]]</f>
        <v/>
      </c>
      <c r="M28" s="28"/>
      <c r="N28" s="28"/>
      <c r="CB28" s="27"/>
      <c r="CC28" s="27"/>
    </row>
    <row r="29" spans="1:81" ht="13.8" x14ac:dyDescent="0.25">
      <c r="A29" s="39"/>
      <c r="B29" s="21"/>
      <c r="C29" s="8"/>
      <c r="D29" s="9"/>
      <c r="E29" s="8"/>
      <c r="F29" s="50"/>
      <c r="G29" s="52" t="str">
        <f>IFERROR(AVERAGE(SalaryBands[[#This Row],[Salary Band Min]],SalaryBands[[#This Row],[Salary Band Max]]),"")</f>
        <v/>
      </c>
      <c r="H29" s="50"/>
      <c r="I29" s="21"/>
      <c r="J29" s="8"/>
      <c r="K29" s="15" t="str">
        <f>IFERROR(AVERAGE(SalaryBands[[#This Row],[Salary Range Low]:[Salary Range High]]),"")</f>
        <v/>
      </c>
      <c r="L29" s="40" t="str">
        <f>SalaryBands[[#This Row],[Market Salary Average]]</f>
        <v/>
      </c>
      <c r="M29" s="28"/>
      <c r="N29" s="28"/>
      <c r="CB29" s="27"/>
      <c r="CC29" s="27"/>
    </row>
    <row r="30" spans="1:81" ht="13.8" x14ac:dyDescent="0.25">
      <c r="A30" s="39"/>
      <c r="B30" s="21"/>
      <c r="C30" s="8"/>
      <c r="D30" s="9"/>
      <c r="E30" s="8"/>
      <c r="F30" s="8"/>
      <c r="G30" s="52" t="str">
        <f>IFERROR(AVERAGE(SalaryBands[[#This Row],[Salary Band Min]],SalaryBands[[#This Row],[Salary Band Max]]),"")</f>
        <v/>
      </c>
      <c r="H30" s="8"/>
      <c r="I30" s="21"/>
      <c r="J30" s="8"/>
      <c r="K30" s="15" t="str">
        <f>IFERROR(AVERAGE(SalaryBands[[#This Row],[Salary Range Low]:[Salary Range High]]),"")</f>
        <v/>
      </c>
      <c r="L30" s="40" t="str">
        <f>SalaryBands[[#This Row],[Market Salary Average]]</f>
        <v/>
      </c>
      <c r="M30" s="28"/>
      <c r="N30" s="28"/>
      <c r="CB30" s="27"/>
      <c r="CC30" s="27"/>
    </row>
    <row r="31" spans="1:81" ht="13.8" x14ac:dyDescent="0.25">
      <c r="A31" s="39"/>
      <c r="B31" s="21"/>
      <c r="C31" s="8"/>
      <c r="D31" s="9"/>
      <c r="E31" s="8"/>
      <c r="F31" s="8"/>
      <c r="G31" s="52" t="str">
        <f>IFERROR(AVERAGE(SalaryBands[[#This Row],[Salary Band Min]],SalaryBands[[#This Row],[Salary Band Max]]),"")</f>
        <v/>
      </c>
      <c r="H31" s="8"/>
      <c r="I31" s="21"/>
      <c r="J31" s="8"/>
      <c r="K31" s="15" t="str">
        <f>IFERROR(AVERAGE(SalaryBands[[#This Row],[Salary Range Low]:[Salary Range High]]),"")</f>
        <v/>
      </c>
      <c r="L31" s="40" t="str">
        <f>SalaryBands[[#This Row],[Market Salary Average]]</f>
        <v/>
      </c>
      <c r="M31" s="28"/>
      <c r="N31" s="28"/>
      <c r="CB31" s="27"/>
      <c r="CC31" s="27"/>
    </row>
    <row r="32" spans="1:81" ht="13.8" x14ac:dyDescent="0.25">
      <c r="A32" s="39"/>
      <c r="B32" s="21"/>
      <c r="C32" s="8"/>
      <c r="D32" s="9"/>
      <c r="E32" s="8"/>
      <c r="F32" s="8"/>
      <c r="G32" s="52" t="str">
        <f>IFERROR(AVERAGE(SalaryBands[[#This Row],[Salary Band Min]],SalaryBands[[#This Row],[Salary Band Max]]),"")</f>
        <v/>
      </c>
      <c r="H32" s="8"/>
      <c r="I32" s="21"/>
      <c r="J32" s="8"/>
      <c r="K32" s="15" t="str">
        <f>IFERROR(AVERAGE(SalaryBands[[#This Row],[Salary Range Low]:[Salary Range High]]),"")</f>
        <v/>
      </c>
      <c r="L32" s="40" t="str">
        <f>SalaryBands[[#This Row],[Market Salary Average]]</f>
        <v/>
      </c>
      <c r="M32" s="28"/>
      <c r="N32" s="28"/>
      <c r="CB32" s="27"/>
      <c r="CC32" s="27"/>
    </row>
    <row r="33" spans="1:81" ht="13.8" x14ac:dyDescent="0.25">
      <c r="A33" s="39"/>
      <c r="B33" s="21"/>
      <c r="C33" s="8"/>
      <c r="D33" s="9"/>
      <c r="E33" s="8"/>
      <c r="F33" s="8"/>
      <c r="G33" s="52" t="str">
        <f>IFERROR(AVERAGE(SalaryBands[[#This Row],[Salary Band Min]],SalaryBands[[#This Row],[Salary Band Max]]),"")</f>
        <v/>
      </c>
      <c r="H33" s="8"/>
      <c r="I33" s="21"/>
      <c r="J33" s="8"/>
      <c r="K33" s="15" t="str">
        <f>IFERROR(AVERAGE(SalaryBands[[#This Row],[Salary Range Low]:[Salary Range High]]),"")</f>
        <v/>
      </c>
      <c r="L33" s="40" t="str">
        <f>SalaryBands[[#This Row],[Market Salary Average]]</f>
        <v/>
      </c>
      <c r="M33" s="28"/>
      <c r="N33" s="28"/>
      <c r="CB33" s="27"/>
      <c r="CC33" s="27"/>
    </row>
    <row r="34" spans="1:81" ht="13.8" x14ac:dyDescent="0.25">
      <c r="A34" s="39"/>
      <c r="B34" s="21"/>
      <c r="C34" s="8"/>
      <c r="D34" s="9"/>
      <c r="E34" s="8"/>
      <c r="F34" s="8"/>
      <c r="G34" s="52" t="str">
        <f>IFERROR(AVERAGE(SalaryBands[[#This Row],[Salary Band Min]],SalaryBands[[#This Row],[Salary Band Max]]),"")</f>
        <v/>
      </c>
      <c r="H34" s="8"/>
      <c r="I34" s="21"/>
      <c r="J34" s="8"/>
      <c r="K34" s="15" t="str">
        <f>IFERROR(AVERAGE(SalaryBands[[#This Row],[Salary Range Low]:[Salary Range High]]),"")</f>
        <v/>
      </c>
      <c r="L34" s="40" t="str">
        <f>SalaryBands[[#This Row],[Market Salary Average]]</f>
        <v/>
      </c>
      <c r="M34" s="28"/>
      <c r="N34" s="28"/>
      <c r="CB34" s="27"/>
      <c r="CC34" s="27"/>
    </row>
    <row r="35" spans="1:81" ht="13.8" x14ac:dyDescent="0.25">
      <c r="A35" s="39"/>
      <c r="B35" s="21"/>
      <c r="C35" s="8"/>
      <c r="D35" s="9"/>
      <c r="E35" s="8"/>
      <c r="F35" s="8"/>
      <c r="G35" s="52" t="str">
        <f>IFERROR(AVERAGE(SalaryBands[[#This Row],[Salary Band Min]],SalaryBands[[#This Row],[Salary Band Max]]),"")</f>
        <v/>
      </c>
      <c r="H35" s="8"/>
      <c r="I35" s="21"/>
      <c r="J35" s="8"/>
      <c r="K35" s="15" t="str">
        <f>IFERROR(AVERAGE(SalaryBands[[#This Row],[Salary Range Low]:[Salary Range High]]),"")</f>
        <v/>
      </c>
      <c r="L35" s="40" t="str">
        <f>SalaryBands[[#This Row],[Market Salary Average]]</f>
        <v/>
      </c>
      <c r="M35" s="28"/>
      <c r="N35" s="28"/>
      <c r="CB35" s="27"/>
      <c r="CC35" s="27"/>
    </row>
    <row r="36" spans="1:81" ht="13.8" x14ac:dyDescent="0.25">
      <c r="A36" s="39"/>
      <c r="B36" s="21"/>
      <c r="C36" s="8"/>
      <c r="D36" s="9"/>
      <c r="E36" s="8"/>
      <c r="F36" s="8"/>
      <c r="G36" s="52" t="str">
        <f>IFERROR(AVERAGE(SalaryBands[[#This Row],[Salary Band Min]],SalaryBands[[#This Row],[Salary Band Max]]),"")</f>
        <v/>
      </c>
      <c r="H36" s="8"/>
      <c r="I36" s="21"/>
      <c r="J36" s="8"/>
      <c r="K36" s="15" t="str">
        <f>IFERROR(AVERAGE(SalaryBands[[#This Row],[Salary Range Low]:[Salary Range High]]),"")</f>
        <v/>
      </c>
      <c r="L36" s="40" t="str">
        <f>SalaryBands[[#This Row],[Market Salary Average]]</f>
        <v/>
      </c>
      <c r="M36" s="28"/>
      <c r="N36" s="28"/>
      <c r="CB36" s="27"/>
      <c r="CC36" s="27"/>
    </row>
    <row r="37" spans="1:81" ht="13.8" x14ac:dyDescent="0.25">
      <c r="A37" s="39"/>
      <c r="B37" s="21"/>
      <c r="C37" s="8"/>
      <c r="D37" s="9"/>
      <c r="E37" s="8"/>
      <c r="F37" s="8"/>
      <c r="G37" s="52" t="str">
        <f>IFERROR(AVERAGE(SalaryBands[[#This Row],[Salary Band Min]],SalaryBands[[#This Row],[Salary Band Max]]),"")</f>
        <v/>
      </c>
      <c r="H37" s="8"/>
      <c r="I37" s="21"/>
      <c r="J37" s="8"/>
      <c r="K37" s="15" t="str">
        <f>IFERROR(AVERAGE(SalaryBands[[#This Row],[Salary Range Low]:[Salary Range High]]),"")</f>
        <v/>
      </c>
      <c r="L37" s="40" t="str">
        <f>SalaryBands[[#This Row],[Market Salary Average]]</f>
        <v/>
      </c>
      <c r="M37" s="28"/>
      <c r="N37" s="28"/>
      <c r="CB37" s="27"/>
      <c r="CC37" s="27"/>
    </row>
    <row r="38" spans="1:81" ht="13.8" x14ac:dyDescent="0.25">
      <c r="A38" s="39"/>
      <c r="B38" s="21"/>
      <c r="C38" s="8"/>
      <c r="D38" s="9"/>
      <c r="E38" s="8"/>
      <c r="F38" s="8"/>
      <c r="G38" s="52" t="str">
        <f>IFERROR(AVERAGE(SalaryBands[[#This Row],[Salary Band Min]],SalaryBands[[#This Row],[Salary Band Max]]),"")</f>
        <v/>
      </c>
      <c r="H38" s="8"/>
      <c r="I38" s="21"/>
      <c r="J38" s="8"/>
      <c r="K38" s="15" t="str">
        <f>IFERROR(AVERAGE(SalaryBands[[#This Row],[Salary Range Low]:[Salary Range High]]),"")</f>
        <v/>
      </c>
      <c r="L38" s="40" t="str">
        <f>SalaryBands[[#This Row],[Market Salary Average]]</f>
        <v/>
      </c>
      <c r="M38" s="28"/>
      <c r="N38" s="28"/>
      <c r="CB38" s="27"/>
      <c r="CC38" s="27"/>
    </row>
    <row r="39" spans="1:81" ht="13.8" x14ac:dyDescent="0.25">
      <c r="A39" s="39"/>
      <c r="B39" s="21"/>
      <c r="C39" s="8"/>
      <c r="D39" s="9"/>
      <c r="E39" s="8"/>
      <c r="F39" s="8"/>
      <c r="G39" s="52" t="str">
        <f>IFERROR(AVERAGE(SalaryBands[[#This Row],[Salary Band Min]],SalaryBands[[#This Row],[Salary Band Max]]),"")</f>
        <v/>
      </c>
      <c r="H39" s="8"/>
      <c r="I39" s="21"/>
      <c r="J39" s="8"/>
      <c r="K39" s="15" t="str">
        <f>IFERROR(AVERAGE(SalaryBands[[#This Row],[Salary Range Low]:[Salary Range High]]),"")</f>
        <v/>
      </c>
      <c r="L39" s="40" t="str">
        <f>SalaryBands[[#This Row],[Market Salary Average]]</f>
        <v/>
      </c>
      <c r="M39" s="28"/>
      <c r="N39" s="28"/>
      <c r="CB39" s="27"/>
      <c r="CC39" s="27"/>
    </row>
    <row r="40" spans="1:81" ht="13.8" x14ac:dyDescent="0.25">
      <c r="A40" s="39"/>
      <c r="B40" s="21"/>
      <c r="C40" s="8"/>
      <c r="D40" s="9"/>
      <c r="E40" s="8"/>
      <c r="F40" s="8"/>
      <c r="G40" s="52" t="str">
        <f>IFERROR(AVERAGE(SalaryBands[[#This Row],[Salary Band Min]],SalaryBands[[#This Row],[Salary Band Max]]),"")</f>
        <v/>
      </c>
      <c r="H40" s="8"/>
      <c r="I40" s="21"/>
      <c r="J40" s="8"/>
      <c r="K40" s="15" t="str">
        <f>IFERROR(AVERAGE(SalaryBands[[#This Row],[Salary Range Low]:[Salary Range High]]),"")</f>
        <v/>
      </c>
      <c r="L40" s="40" t="str">
        <f>SalaryBands[[#This Row],[Market Salary Average]]</f>
        <v/>
      </c>
      <c r="M40" s="28"/>
      <c r="N40" s="28"/>
      <c r="CB40" s="27"/>
      <c r="CC40" s="27"/>
    </row>
    <row r="41" spans="1:81" ht="13.8" x14ac:dyDescent="0.25">
      <c r="A41" s="39"/>
      <c r="B41" s="21"/>
      <c r="C41" s="8"/>
      <c r="D41" s="9"/>
      <c r="E41" s="8"/>
      <c r="F41" s="8"/>
      <c r="G41" s="52" t="str">
        <f>IFERROR(AVERAGE(SalaryBands[[#This Row],[Salary Band Min]],SalaryBands[[#This Row],[Salary Band Max]]),"")</f>
        <v/>
      </c>
      <c r="H41" s="8"/>
      <c r="I41" s="21"/>
      <c r="J41" s="8"/>
      <c r="K41" s="15" t="str">
        <f>IFERROR(AVERAGE(SalaryBands[[#This Row],[Salary Range Low]:[Salary Range High]]),"")</f>
        <v/>
      </c>
      <c r="L41" s="40" t="str">
        <f>SalaryBands[[#This Row],[Market Salary Average]]</f>
        <v/>
      </c>
      <c r="M41" s="28"/>
      <c r="N41" s="28"/>
      <c r="CB41" s="27"/>
      <c r="CC41" s="27"/>
    </row>
    <row r="42" spans="1:81" ht="13.8" x14ac:dyDescent="0.25">
      <c r="A42" s="39"/>
      <c r="B42" s="21"/>
      <c r="C42" s="8"/>
      <c r="D42" s="9"/>
      <c r="E42" s="8"/>
      <c r="F42" s="8"/>
      <c r="G42" s="52" t="str">
        <f>IFERROR(AVERAGE(SalaryBands[[#This Row],[Salary Band Min]],SalaryBands[[#This Row],[Salary Band Max]]),"")</f>
        <v/>
      </c>
      <c r="H42" s="8"/>
      <c r="I42" s="21"/>
      <c r="J42" s="8"/>
      <c r="K42" s="15" t="str">
        <f>IFERROR(AVERAGE(SalaryBands[[#This Row],[Salary Range Low]:[Salary Range High]]),"")</f>
        <v/>
      </c>
      <c r="L42" s="40" t="str">
        <f>SalaryBands[[#This Row],[Market Salary Average]]</f>
        <v/>
      </c>
      <c r="M42" s="28"/>
      <c r="N42" s="28"/>
      <c r="CB42" s="27"/>
      <c r="CC42" s="27"/>
    </row>
    <row r="43" spans="1:81" ht="13.8" x14ac:dyDescent="0.25">
      <c r="A43" s="39"/>
      <c r="B43" s="21"/>
      <c r="C43" s="8"/>
      <c r="D43" s="9"/>
      <c r="E43" s="8"/>
      <c r="F43" s="8"/>
      <c r="G43" s="52" t="str">
        <f>IFERROR(AVERAGE(SalaryBands[[#This Row],[Salary Band Min]],SalaryBands[[#This Row],[Salary Band Max]]),"")</f>
        <v/>
      </c>
      <c r="H43" s="8"/>
      <c r="I43" s="21"/>
      <c r="J43" s="8"/>
      <c r="K43" s="15" t="str">
        <f>IFERROR(AVERAGE(SalaryBands[[#This Row],[Salary Range Low]:[Salary Range High]]),"")</f>
        <v/>
      </c>
      <c r="L43" s="40" t="str">
        <f>SalaryBands[[#This Row],[Market Salary Average]]</f>
        <v/>
      </c>
      <c r="M43" s="28"/>
      <c r="N43" s="28"/>
      <c r="CB43" s="27"/>
      <c r="CC43" s="27"/>
    </row>
    <row r="44" spans="1:81" ht="13.8" x14ac:dyDescent="0.25">
      <c r="A44" s="39"/>
      <c r="B44" s="21"/>
      <c r="C44" s="8"/>
      <c r="D44" s="9"/>
      <c r="E44" s="8"/>
      <c r="F44" s="8"/>
      <c r="G44" s="52" t="str">
        <f>IFERROR(AVERAGE(SalaryBands[[#This Row],[Salary Band Min]],SalaryBands[[#This Row],[Salary Band Max]]),"")</f>
        <v/>
      </c>
      <c r="H44" s="8"/>
      <c r="I44" s="21"/>
      <c r="J44" s="8"/>
      <c r="K44" s="15" t="str">
        <f>IFERROR(AVERAGE(SalaryBands[[#This Row],[Salary Range Low]:[Salary Range High]]),"")</f>
        <v/>
      </c>
      <c r="L44" s="40" t="str">
        <f>SalaryBands[[#This Row],[Market Salary Average]]</f>
        <v/>
      </c>
      <c r="M44" s="28"/>
      <c r="N44" s="28"/>
      <c r="CB44" s="27"/>
      <c r="CC44" s="27"/>
    </row>
    <row r="45" spans="1:81" ht="13.8" x14ac:dyDescent="0.25">
      <c r="A45" s="39"/>
      <c r="B45" s="21"/>
      <c r="C45" s="8"/>
      <c r="D45" s="9"/>
      <c r="E45" s="8"/>
      <c r="F45" s="8"/>
      <c r="G45" s="52" t="str">
        <f>IFERROR(AVERAGE(SalaryBands[[#This Row],[Salary Band Min]],SalaryBands[[#This Row],[Salary Band Max]]),"")</f>
        <v/>
      </c>
      <c r="H45" s="8"/>
      <c r="I45" s="21"/>
      <c r="J45" s="8"/>
      <c r="K45" s="15" t="str">
        <f>IFERROR(AVERAGE(SalaryBands[[#This Row],[Salary Range Low]:[Salary Range High]]),"")</f>
        <v/>
      </c>
      <c r="L45" s="40" t="str">
        <f>SalaryBands[[#This Row],[Market Salary Average]]</f>
        <v/>
      </c>
      <c r="M45" s="28"/>
      <c r="N45" s="28"/>
      <c r="CB45" s="27"/>
      <c r="CC45" s="27"/>
    </row>
    <row r="46" spans="1:81" ht="13.8" x14ac:dyDescent="0.25">
      <c r="A46" s="39"/>
      <c r="B46" s="21"/>
      <c r="C46" s="8"/>
      <c r="D46" s="9"/>
      <c r="E46" s="8"/>
      <c r="F46" s="8"/>
      <c r="G46" s="52" t="str">
        <f>IFERROR(AVERAGE(SalaryBands[[#This Row],[Salary Band Min]],SalaryBands[[#This Row],[Salary Band Max]]),"")</f>
        <v/>
      </c>
      <c r="H46" s="8"/>
      <c r="I46" s="21"/>
      <c r="J46" s="8"/>
      <c r="K46" s="15" t="str">
        <f>IFERROR(AVERAGE(SalaryBands[[#This Row],[Salary Range Low]:[Salary Range High]]),"")</f>
        <v/>
      </c>
      <c r="L46" s="40" t="str">
        <f>SalaryBands[[#This Row],[Market Salary Average]]</f>
        <v/>
      </c>
      <c r="M46" s="28"/>
      <c r="N46" s="28"/>
      <c r="CB46" s="27"/>
      <c r="CC46" s="27"/>
    </row>
    <row r="47" spans="1:81" ht="13.8" x14ac:dyDescent="0.25">
      <c r="A47" s="39"/>
      <c r="B47" s="21"/>
      <c r="C47" s="8"/>
      <c r="D47" s="9"/>
      <c r="E47" s="8"/>
      <c r="F47" s="8"/>
      <c r="G47" s="52" t="str">
        <f>IFERROR(AVERAGE(SalaryBands[[#This Row],[Salary Band Min]],SalaryBands[[#This Row],[Salary Band Max]]),"")</f>
        <v/>
      </c>
      <c r="H47" s="8"/>
      <c r="I47" s="21"/>
      <c r="J47" s="8"/>
      <c r="K47" s="15" t="str">
        <f>IFERROR(AVERAGE(SalaryBands[[#This Row],[Salary Range Low]:[Salary Range High]]),"")</f>
        <v/>
      </c>
      <c r="L47" s="40" t="str">
        <f>SalaryBands[[#This Row],[Market Salary Average]]</f>
        <v/>
      </c>
      <c r="M47" s="28"/>
      <c r="N47" s="28"/>
      <c r="CB47" s="27"/>
      <c r="CC47" s="27"/>
    </row>
    <row r="48" spans="1:81" ht="13.8" x14ac:dyDescent="0.25">
      <c r="A48" s="39"/>
      <c r="B48" s="21"/>
      <c r="C48" s="8"/>
      <c r="D48" s="9"/>
      <c r="E48" s="8"/>
      <c r="F48" s="8"/>
      <c r="G48" s="52" t="str">
        <f>IFERROR(AVERAGE(SalaryBands[[#This Row],[Salary Band Min]],SalaryBands[[#This Row],[Salary Band Max]]),"")</f>
        <v/>
      </c>
      <c r="H48" s="8"/>
      <c r="I48" s="21"/>
      <c r="J48" s="8"/>
      <c r="K48" s="15" t="str">
        <f>IFERROR(AVERAGE(SalaryBands[[#This Row],[Salary Range Low]:[Salary Range High]]),"")</f>
        <v/>
      </c>
      <c r="L48" s="40" t="str">
        <f>SalaryBands[[#This Row],[Market Salary Average]]</f>
        <v/>
      </c>
      <c r="M48" s="28"/>
      <c r="N48" s="28"/>
      <c r="CB48" s="27"/>
      <c r="CC48" s="27"/>
    </row>
    <row r="49" spans="1:81" ht="13.8" x14ac:dyDescent="0.25">
      <c r="A49" s="39"/>
      <c r="B49" s="21"/>
      <c r="C49" s="8"/>
      <c r="D49" s="9"/>
      <c r="E49" s="8"/>
      <c r="F49" s="8"/>
      <c r="G49" s="52" t="str">
        <f>IFERROR(AVERAGE(SalaryBands[[#This Row],[Salary Band Min]],SalaryBands[[#This Row],[Salary Band Max]]),"")</f>
        <v/>
      </c>
      <c r="H49" s="8"/>
      <c r="I49" s="21"/>
      <c r="J49" s="8"/>
      <c r="K49" s="15" t="str">
        <f>IFERROR(AVERAGE(SalaryBands[[#This Row],[Salary Range Low]:[Salary Range High]]),"")</f>
        <v/>
      </c>
      <c r="L49" s="40" t="str">
        <f>SalaryBands[[#This Row],[Market Salary Average]]</f>
        <v/>
      </c>
      <c r="M49" s="28"/>
      <c r="N49" s="28"/>
      <c r="CB49" s="27"/>
      <c r="CC49" s="27"/>
    </row>
    <row r="50" spans="1:81" ht="13.8" x14ac:dyDescent="0.25">
      <c r="A50" s="39"/>
      <c r="B50" s="21"/>
      <c r="C50" s="8"/>
      <c r="D50" s="9"/>
      <c r="E50" s="8"/>
      <c r="F50" s="8"/>
      <c r="G50" s="52" t="str">
        <f>IFERROR(AVERAGE(SalaryBands[[#This Row],[Salary Band Min]],SalaryBands[[#This Row],[Salary Band Max]]),"")</f>
        <v/>
      </c>
      <c r="H50" s="8"/>
      <c r="I50" s="21"/>
      <c r="J50" s="8"/>
      <c r="K50" s="15" t="str">
        <f>IFERROR(AVERAGE(SalaryBands[[#This Row],[Salary Range Low]:[Salary Range High]]),"")</f>
        <v/>
      </c>
      <c r="L50" s="40" t="str">
        <f>SalaryBands[[#This Row],[Market Salary Average]]</f>
        <v/>
      </c>
      <c r="M50" s="28"/>
      <c r="N50" s="28"/>
      <c r="CB50" s="27"/>
      <c r="CC50" s="27"/>
    </row>
    <row r="51" spans="1:81" ht="13.8" x14ac:dyDescent="0.25">
      <c r="A51" s="39"/>
      <c r="B51" s="21"/>
      <c r="C51" s="8"/>
      <c r="D51" s="9"/>
      <c r="E51" s="8"/>
      <c r="F51" s="8"/>
      <c r="G51" s="52" t="str">
        <f>IFERROR(AVERAGE(SalaryBands[[#This Row],[Salary Band Min]],SalaryBands[[#This Row],[Salary Band Max]]),"")</f>
        <v/>
      </c>
      <c r="H51" s="8"/>
      <c r="I51" s="21"/>
      <c r="J51" s="8"/>
      <c r="K51" s="15" t="str">
        <f>IFERROR(AVERAGE(SalaryBands[[#This Row],[Salary Range Low]:[Salary Range High]]),"")</f>
        <v/>
      </c>
      <c r="L51" s="40" t="str">
        <f>SalaryBands[[#This Row],[Market Salary Average]]</f>
        <v/>
      </c>
      <c r="M51" s="28"/>
      <c r="N51" s="28"/>
      <c r="CB51" s="27"/>
      <c r="CC51" s="27"/>
    </row>
    <row r="52" spans="1:81" ht="13.8" x14ac:dyDescent="0.25">
      <c r="A52" s="39"/>
      <c r="B52" s="21"/>
      <c r="C52" s="8"/>
      <c r="D52" s="9"/>
      <c r="E52" s="8"/>
      <c r="F52" s="8"/>
      <c r="G52" s="52" t="str">
        <f>IFERROR(AVERAGE(SalaryBands[[#This Row],[Salary Band Min]],SalaryBands[[#This Row],[Salary Band Max]]),"")</f>
        <v/>
      </c>
      <c r="H52" s="8"/>
      <c r="I52" s="21"/>
      <c r="J52" s="8"/>
      <c r="K52" s="15" t="str">
        <f>IFERROR(AVERAGE(SalaryBands[[#This Row],[Salary Range Low]:[Salary Range High]]),"")</f>
        <v/>
      </c>
      <c r="L52" s="40" t="str">
        <f>SalaryBands[[#This Row],[Market Salary Average]]</f>
        <v/>
      </c>
      <c r="M52" s="28"/>
      <c r="N52" s="28"/>
      <c r="CB52" s="27"/>
      <c r="CC52" s="27"/>
    </row>
    <row r="53" spans="1:81" ht="13.8" x14ac:dyDescent="0.25">
      <c r="A53" s="39"/>
      <c r="B53" s="21"/>
      <c r="C53" s="8"/>
      <c r="D53" s="9"/>
      <c r="E53" s="8"/>
      <c r="F53" s="8"/>
      <c r="G53" s="52" t="str">
        <f>IFERROR(AVERAGE(SalaryBands[[#This Row],[Salary Band Min]],SalaryBands[[#This Row],[Salary Band Max]]),"")</f>
        <v/>
      </c>
      <c r="H53" s="8"/>
      <c r="I53" s="21"/>
      <c r="J53" s="8"/>
      <c r="K53" s="15" t="str">
        <f>IFERROR(AVERAGE(SalaryBands[[#This Row],[Salary Range Low]:[Salary Range High]]),"")</f>
        <v/>
      </c>
      <c r="L53" s="40" t="str">
        <f>SalaryBands[[#This Row],[Market Salary Average]]</f>
        <v/>
      </c>
      <c r="M53" s="28"/>
      <c r="N53" s="28"/>
      <c r="CB53" s="27"/>
      <c r="CC53" s="27"/>
    </row>
    <row r="54" spans="1:81" ht="13.8" x14ac:dyDescent="0.25">
      <c r="A54" s="39"/>
      <c r="B54" s="21"/>
      <c r="C54" s="8"/>
      <c r="D54" s="9"/>
      <c r="E54" s="8"/>
      <c r="F54" s="8"/>
      <c r="G54" s="52" t="str">
        <f>IFERROR(AVERAGE(SalaryBands[[#This Row],[Salary Band Min]],SalaryBands[[#This Row],[Salary Band Max]]),"")</f>
        <v/>
      </c>
      <c r="H54" s="8"/>
      <c r="I54" s="21"/>
      <c r="J54" s="8"/>
      <c r="K54" s="15" t="str">
        <f>IFERROR(AVERAGE(SalaryBands[[#This Row],[Salary Range Low]:[Salary Range High]]),"")</f>
        <v/>
      </c>
      <c r="L54" s="40" t="str">
        <f>SalaryBands[[#This Row],[Market Salary Average]]</f>
        <v/>
      </c>
      <c r="M54" s="28"/>
      <c r="N54" s="28"/>
      <c r="CB54" s="27"/>
      <c r="CC54" s="27"/>
    </row>
    <row r="55" spans="1:81" ht="13.8" x14ac:dyDescent="0.25">
      <c r="A55" s="39"/>
      <c r="B55" s="21"/>
      <c r="C55" s="8"/>
      <c r="D55" s="9"/>
      <c r="E55" s="8"/>
      <c r="F55" s="8"/>
      <c r="G55" s="52" t="str">
        <f>IFERROR(AVERAGE(SalaryBands[[#This Row],[Salary Band Min]],SalaryBands[[#This Row],[Salary Band Max]]),"")</f>
        <v/>
      </c>
      <c r="H55" s="8"/>
      <c r="I55" s="21"/>
      <c r="J55" s="8"/>
      <c r="K55" s="15" t="str">
        <f>IFERROR(AVERAGE(SalaryBands[[#This Row],[Salary Range Low]:[Salary Range High]]),"")</f>
        <v/>
      </c>
      <c r="L55" s="40" t="str">
        <f>SalaryBands[[#This Row],[Market Salary Average]]</f>
        <v/>
      </c>
      <c r="M55" s="28"/>
      <c r="N55" s="28"/>
      <c r="CB55" s="27"/>
      <c r="CC55" s="27"/>
    </row>
    <row r="56" spans="1:81" ht="13.8" x14ac:dyDescent="0.25">
      <c r="A56" s="39"/>
      <c r="B56" s="21"/>
      <c r="C56" s="8"/>
      <c r="D56" s="9"/>
      <c r="E56" s="8"/>
      <c r="F56" s="8"/>
      <c r="G56" s="52" t="str">
        <f>IFERROR(AVERAGE(SalaryBands[[#This Row],[Salary Band Min]],SalaryBands[[#This Row],[Salary Band Max]]),"")</f>
        <v/>
      </c>
      <c r="H56" s="8"/>
      <c r="I56" s="21"/>
      <c r="J56" s="8"/>
      <c r="K56" s="15" t="str">
        <f>IFERROR(AVERAGE(SalaryBands[[#This Row],[Salary Range Low]:[Salary Range High]]),"")</f>
        <v/>
      </c>
      <c r="L56" s="40" t="str">
        <f>SalaryBands[[#This Row],[Market Salary Average]]</f>
        <v/>
      </c>
      <c r="M56" s="28"/>
      <c r="N56" s="28"/>
      <c r="CB56" s="27"/>
      <c r="CC56" s="27"/>
    </row>
    <row r="57" spans="1:81" ht="13.8" x14ac:dyDescent="0.25">
      <c r="A57" s="39"/>
      <c r="B57" s="21"/>
      <c r="C57" s="8"/>
      <c r="D57" s="9"/>
      <c r="E57" s="8"/>
      <c r="F57" s="8"/>
      <c r="G57" s="52" t="str">
        <f>IFERROR(AVERAGE(SalaryBands[[#This Row],[Salary Band Min]],SalaryBands[[#This Row],[Salary Band Max]]),"")</f>
        <v/>
      </c>
      <c r="H57" s="8"/>
      <c r="I57" s="21"/>
      <c r="J57" s="8"/>
      <c r="K57" s="15" t="str">
        <f>IFERROR(AVERAGE(SalaryBands[[#This Row],[Salary Range Low]:[Salary Range High]]),"")</f>
        <v/>
      </c>
      <c r="L57" s="40" t="str">
        <f>SalaryBands[[#This Row],[Market Salary Average]]</f>
        <v/>
      </c>
      <c r="M57" s="28"/>
      <c r="N57" s="28"/>
      <c r="CB57" s="27"/>
      <c r="CC57" s="27"/>
    </row>
    <row r="58" spans="1:81" ht="13.8" x14ac:dyDescent="0.25">
      <c r="A58" s="39"/>
      <c r="B58" s="21"/>
      <c r="C58" s="8"/>
      <c r="D58" s="9"/>
      <c r="E58" s="8"/>
      <c r="F58" s="8"/>
      <c r="G58" s="52" t="str">
        <f>IFERROR(AVERAGE(SalaryBands[[#This Row],[Salary Band Min]],SalaryBands[[#This Row],[Salary Band Max]]),"")</f>
        <v/>
      </c>
      <c r="H58" s="8"/>
      <c r="I58" s="21"/>
      <c r="J58" s="8"/>
      <c r="K58" s="15" t="str">
        <f>IFERROR(AVERAGE(SalaryBands[[#This Row],[Salary Range Low]:[Salary Range High]]),"")</f>
        <v/>
      </c>
      <c r="L58" s="40" t="str">
        <f>SalaryBands[[#This Row],[Market Salary Average]]</f>
        <v/>
      </c>
      <c r="M58" s="28"/>
      <c r="N58" s="28"/>
      <c r="CB58" s="27"/>
      <c r="CC58" s="27"/>
    </row>
    <row r="59" spans="1:81" ht="13.8" x14ac:dyDescent="0.25">
      <c r="A59" s="39"/>
      <c r="B59" s="21"/>
      <c r="C59" s="8"/>
      <c r="D59" s="9"/>
      <c r="E59" s="8"/>
      <c r="F59" s="8"/>
      <c r="G59" s="52" t="str">
        <f>IFERROR(AVERAGE(SalaryBands[[#This Row],[Salary Band Min]],SalaryBands[[#This Row],[Salary Band Max]]),"")</f>
        <v/>
      </c>
      <c r="H59" s="8"/>
      <c r="I59" s="21"/>
      <c r="J59" s="8"/>
      <c r="K59" s="15" t="str">
        <f>IFERROR(AVERAGE(SalaryBands[[#This Row],[Salary Range Low]:[Salary Range High]]),"")</f>
        <v/>
      </c>
      <c r="L59" s="40" t="str">
        <f>SalaryBands[[#This Row],[Market Salary Average]]</f>
        <v/>
      </c>
      <c r="M59" s="28"/>
      <c r="N59" s="28"/>
      <c r="CB59" s="27"/>
      <c r="CC59" s="27"/>
    </row>
    <row r="60" spans="1:81" ht="13.8" x14ac:dyDescent="0.25">
      <c r="A60" s="39"/>
      <c r="B60" s="21"/>
      <c r="C60" s="8"/>
      <c r="D60" s="9"/>
      <c r="E60" s="8"/>
      <c r="F60" s="8"/>
      <c r="G60" s="52" t="str">
        <f>IFERROR(AVERAGE(SalaryBands[[#This Row],[Salary Band Min]],SalaryBands[[#This Row],[Salary Band Max]]),"")</f>
        <v/>
      </c>
      <c r="H60" s="8"/>
      <c r="I60" s="21"/>
      <c r="J60" s="8"/>
      <c r="K60" s="15" t="str">
        <f>IFERROR(AVERAGE(SalaryBands[[#This Row],[Salary Range Low]:[Salary Range High]]),"")</f>
        <v/>
      </c>
      <c r="L60" s="40" t="str">
        <f>SalaryBands[[#This Row],[Market Salary Average]]</f>
        <v/>
      </c>
      <c r="M60" s="28"/>
      <c r="N60" s="28"/>
      <c r="CB60" s="27"/>
      <c r="CC60" s="27"/>
    </row>
    <row r="61" spans="1:81" ht="13.8" x14ac:dyDescent="0.25">
      <c r="A61" s="39"/>
      <c r="B61" s="21"/>
      <c r="C61" s="8"/>
      <c r="D61" s="9"/>
      <c r="E61" s="8"/>
      <c r="F61" s="8"/>
      <c r="G61" s="52" t="str">
        <f>IFERROR(AVERAGE(SalaryBands[[#This Row],[Salary Band Min]],SalaryBands[[#This Row],[Salary Band Max]]),"")</f>
        <v/>
      </c>
      <c r="H61" s="8"/>
      <c r="I61" s="21"/>
      <c r="J61" s="8"/>
      <c r="K61" s="15" t="str">
        <f>IFERROR(AVERAGE(SalaryBands[[#This Row],[Salary Range Low]:[Salary Range High]]),"")</f>
        <v/>
      </c>
      <c r="L61" s="40" t="str">
        <f>SalaryBands[[#This Row],[Market Salary Average]]</f>
        <v/>
      </c>
      <c r="M61" s="28"/>
      <c r="N61" s="28"/>
      <c r="CB61" s="27"/>
      <c r="CC61" s="27"/>
    </row>
    <row r="62" spans="1:81" ht="13.8" x14ac:dyDescent="0.25">
      <c r="A62" s="39"/>
      <c r="B62" s="21"/>
      <c r="C62" s="8"/>
      <c r="D62" s="9"/>
      <c r="E62" s="8"/>
      <c r="F62" s="8"/>
      <c r="G62" s="52" t="str">
        <f>IFERROR(AVERAGE(SalaryBands[[#This Row],[Salary Band Min]],SalaryBands[[#This Row],[Salary Band Max]]),"")</f>
        <v/>
      </c>
      <c r="H62" s="8"/>
      <c r="I62" s="21"/>
      <c r="J62" s="8"/>
      <c r="K62" s="15" t="str">
        <f>IFERROR(AVERAGE(SalaryBands[[#This Row],[Salary Range Low]:[Salary Range High]]),"")</f>
        <v/>
      </c>
      <c r="L62" s="40" t="str">
        <f>SalaryBands[[#This Row],[Market Salary Average]]</f>
        <v/>
      </c>
      <c r="M62" s="28"/>
      <c r="N62" s="28"/>
      <c r="CB62" s="27"/>
      <c r="CC62" s="27"/>
    </row>
    <row r="63" spans="1:81" ht="13.8" x14ac:dyDescent="0.25">
      <c r="A63" s="39"/>
      <c r="B63" s="21"/>
      <c r="C63" s="8"/>
      <c r="D63" s="9"/>
      <c r="E63" s="8"/>
      <c r="F63" s="8"/>
      <c r="G63" s="52" t="str">
        <f>IFERROR(AVERAGE(SalaryBands[[#This Row],[Salary Band Min]],SalaryBands[[#This Row],[Salary Band Max]]),"")</f>
        <v/>
      </c>
      <c r="H63" s="8"/>
      <c r="I63" s="21"/>
      <c r="J63" s="8"/>
      <c r="K63" s="15" t="str">
        <f>IFERROR(AVERAGE(SalaryBands[[#This Row],[Salary Range Low]:[Salary Range High]]),"")</f>
        <v/>
      </c>
      <c r="L63" s="40" t="str">
        <f>SalaryBands[[#This Row],[Market Salary Average]]</f>
        <v/>
      </c>
      <c r="M63" s="28"/>
      <c r="N63" s="28"/>
      <c r="CB63" s="27"/>
      <c r="CC63" s="27"/>
    </row>
    <row r="64" spans="1:81" ht="13.8" x14ac:dyDescent="0.25">
      <c r="A64" s="39"/>
      <c r="B64" s="21"/>
      <c r="C64" s="8"/>
      <c r="D64" s="9"/>
      <c r="E64" s="8"/>
      <c r="F64" s="8"/>
      <c r="G64" s="52" t="str">
        <f>IFERROR(AVERAGE(SalaryBands[[#This Row],[Salary Band Min]],SalaryBands[[#This Row],[Salary Band Max]]),"")</f>
        <v/>
      </c>
      <c r="H64" s="8"/>
      <c r="I64" s="21"/>
      <c r="J64" s="8"/>
      <c r="K64" s="15" t="str">
        <f>IFERROR(AVERAGE(SalaryBands[[#This Row],[Salary Range Low]:[Salary Range High]]),"")</f>
        <v/>
      </c>
      <c r="L64" s="40" t="str">
        <f>SalaryBands[[#This Row],[Market Salary Average]]</f>
        <v/>
      </c>
      <c r="M64" s="28"/>
      <c r="N64" s="28"/>
      <c r="CB64" s="27"/>
      <c r="CC64" s="27"/>
    </row>
    <row r="65" spans="1:81" ht="13.8" x14ac:dyDescent="0.25">
      <c r="A65" s="39"/>
      <c r="B65" s="21"/>
      <c r="C65" s="8"/>
      <c r="D65" s="9"/>
      <c r="E65" s="8"/>
      <c r="F65" s="8"/>
      <c r="G65" s="52" t="str">
        <f>IFERROR(AVERAGE(SalaryBands[[#This Row],[Salary Band Min]],SalaryBands[[#This Row],[Salary Band Max]]),"")</f>
        <v/>
      </c>
      <c r="H65" s="8"/>
      <c r="I65" s="21"/>
      <c r="J65" s="8"/>
      <c r="K65" s="15" t="str">
        <f>IFERROR(AVERAGE(SalaryBands[[#This Row],[Salary Range Low]:[Salary Range High]]),"")</f>
        <v/>
      </c>
      <c r="L65" s="40" t="str">
        <f>SalaryBands[[#This Row],[Market Salary Average]]</f>
        <v/>
      </c>
      <c r="M65" s="28"/>
      <c r="N65" s="28"/>
      <c r="CB65" s="27"/>
      <c r="CC65" s="27"/>
    </row>
    <row r="66" spans="1:81" ht="13.8" x14ac:dyDescent="0.25">
      <c r="A66" s="39"/>
      <c r="B66" s="21"/>
      <c r="C66" s="8"/>
      <c r="D66" s="9"/>
      <c r="E66" s="8"/>
      <c r="F66" s="8"/>
      <c r="G66" s="52" t="str">
        <f>IFERROR(AVERAGE(SalaryBands[[#This Row],[Salary Band Min]],SalaryBands[[#This Row],[Salary Band Max]]),"")</f>
        <v/>
      </c>
      <c r="H66" s="8"/>
      <c r="I66" s="21"/>
      <c r="J66" s="8"/>
      <c r="K66" s="15" t="str">
        <f>IFERROR(AVERAGE(SalaryBands[[#This Row],[Salary Range Low]:[Salary Range High]]),"")</f>
        <v/>
      </c>
      <c r="L66" s="40" t="str">
        <f>SalaryBands[[#This Row],[Market Salary Average]]</f>
        <v/>
      </c>
      <c r="M66" s="28"/>
      <c r="N66" s="28"/>
      <c r="CB66" s="27"/>
      <c r="CC66" s="27"/>
    </row>
    <row r="67" spans="1:81" ht="13.8" x14ac:dyDescent="0.25">
      <c r="A67" s="39"/>
      <c r="B67" s="21"/>
      <c r="C67" s="8"/>
      <c r="D67" s="9"/>
      <c r="E67" s="8"/>
      <c r="F67" s="8"/>
      <c r="G67" s="52" t="str">
        <f>IFERROR(AVERAGE(SalaryBands[[#This Row],[Salary Band Min]],SalaryBands[[#This Row],[Salary Band Max]]),"")</f>
        <v/>
      </c>
      <c r="H67" s="8"/>
      <c r="I67" s="21"/>
      <c r="J67" s="8"/>
      <c r="K67" s="15" t="str">
        <f>IFERROR(AVERAGE(SalaryBands[[#This Row],[Salary Range Low]:[Salary Range High]]),"")</f>
        <v/>
      </c>
      <c r="L67" s="40" t="str">
        <f>SalaryBands[[#This Row],[Market Salary Average]]</f>
        <v/>
      </c>
      <c r="M67" s="28"/>
      <c r="N67" s="28"/>
      <c r="CB67" s="27"/>
      <c r="CC67" s="27"/>
    </row>
    <row r="68" spans="1:81" ht="13.8" x14ac:dyDescent="0.25">
      <c r="A68" s="39"/>
      <c r="B68" s="21"/>
      <c r="C68" s="8"/>
      <c r="D68" s="9"/>
      <c r="E68" s="8"/>
      <c r="F68" s="8"/>
      <c r="G68" s="52" t="str">
        <f>IFERROR(AVERAGE(SalaryBands[[#This Row],[Salary Band Min]],SalaryBands[[#This Row],[Salary Band Max]]),"")</f>
        <v/>
      </c>
      <c r="H68" s="8"/>
      <c r="I68" s="21"/>
      <c r="J68" s="8"/>
      <c r="K68" s="15" t="str">
        <f>IFERROR(AVERAGE(SalaryBands[[#This Row],[Salary Range Low]:[Salary Range High]]),"")</f>
        <v/>
      </c>
      <c r="L68" s="40" t="str">
        <f>SalaryBands[[#This Row],[Market Salary Average]]</f>
        <v/>
      </c>
      <c r="M68" s="28"/>
      <c r="N68" s="28"/>
      <c r="CB68" s="27"/>
      <c r="CC68" s="27"/>
    </row>
    <row r="69" spans="1:81" ht="13.8" x14ac:dyDescent="0.25">
      <c r="A69" s="39"/>
      <c r="B69" s="21"/>
      <c r="C69" s="8"/>
      <c r="D69" s="9"/>
      <c r="E69" s="8"/>
      <c r="F69" s="8"/>
      <c r="G69" s="52" t="str">
        <f>IFERROR(AVERAGE(SalaryBands[[#This Row],[Salary Band Min]],SalaryBands[[#This Row],[Salary Band Max]]),"")</f>
        <v/>
      </c>
      <c r="H69" s="8"/>
      <c r="I69" s="21"/>
      <c r="J69" s="8"/>
      <c r="K69" s="15" t="str">
        <f>IFERROR(AVERAGE(SalaryBands[[#This Row],[Salary Range Low]:[Salary Range High]]),"")</f>
        <v/>
      </c>
      <c r="L69" s="40" t="str">
        <f>SalaryBands[[#This Row],[Market Salary Average]]</f>
        <v/>
      </c>
      <c r="M69" s="28"/>
      <c r="N69" s="28"/>
      <c r="CB69" s="27"/>
      <c r="CC69" s="27"/>
    </row>
    <row r="70" spans="1:81" ht="13.8" x14ac:dyDescent="0.25">
      <c r="A70" s="39"/>
      <c r="B70" s="21"/>
      <c r="C70" s="8"/>
      <c r="D70" s="9"/>
      <c r="E70" s="8"/>
      <c r="F70" s="8"/>
      <c r="G70" s="52" t="str">
        <f>IFERROR(AVERAGE(SalaryBands[[#This Row],[Salary Band Min]],SalaryBands[[#This Row],[Salary Band Max]]),"")</f>
        <v/>
      </c>
      <c r="H70" s="8"/>
      <c r="I70" s="21"/>
      <c r="J70" s="8"/>
      <c r="K70" s="15" t="str">
        <f>IFERROR(AVERAGE(SalaryBands[[#This Row],[Salary Range Low]:[Salary Range High]]),"")</f>
        <v/>
      </c>
      <c r="L70" s="40" t="str">
        <f>SalaryBands[[#This Row],[Market Salary Average]]</f>
        <v/>
      </c>
      <c r="M70" s="28"/>
      <c r="N70" s="28"/>
      <c r="CB70" s="27"/>
      <c r="CC70" s="27"/>
    </row>
    <row r="71" spans="1:81" ht="13.8" x14ac:dyDescent="0.25">
      <c r="A71" s="39"/>
      <c r="B71" s="21"/>
      <c r="C71" s="8"/>
      <c r="D71" s="9"/>
      <c r="E71" s="8"/>
      <c r="F71" s="8"/>
      <c r="G71" s="52" t="str">
        <f>IFERROR(AVERAGE(SalaryBands[[#This Row],[Salary Band Min]],SalaryBands[[#This Row],[Salary Band Max]]),"")</f>
        <v/>
      </c>
      <c r="H71" s="8"/>
      <c r="I71" s="21"/>
      <c r="J71" s="8"/>
      <c r="K71" s="15" t="str">
        <f>IFERROR(AVERAGE(SalaryBands[[#This Row],[Salary Range Low]:[Salary Range High]]),"")</f>
        <v/>
      </c>
      <c r="L71" s="40" t="str">
        <f>SalaryBands[[#This Row],[Market Salary Average]]</f>
        <v/>
      </c>
      <c r="M71" s="28"/>
      <c r="N71" s="28"/>
      <c r="CB71" s="27"/>
      <c r="CC71" s="27"/>
    </row>
    <row r="72" spans="1:81" ht="13.8" x14ac:dyDescent="0.25">
      <c r="A72" s="39"/>
      <c r="B72" s="21"/>
      <c r="C72" s="8"/>
      <c r="D72" s="9"/>
      <c r="E72" s="8"/>
      <c r="F72" s="8"/>
      <c r="G72" s="52" t="str">
        <f>IFERROR(AVERAGE(SalaryBands[[#This Row],[Salary Band Min]],SalaryBands[[#This Row],[Salary Band Max]]),"")</f>
        <v/>
      </c>
      <c r="H72" s="8"/>
      <c r="I72" s="21"/>
      <c r="J72" s="8"/>
      <c r="K72" s="15" t="str">
        <f>IFERROR(AVERAGE(SalaryBands[[#This Row],[Salary Range Low]:[Salary Range High]]),"")</f>
        <v/>
      </c>
      <c r="L72" s="40" t="str">
        <f>SalaryBands[[#This Row],[Market Salary Average]]</f>
        <v/>
      </c>
      <c r="M72" s="28"/>
      <c r="N72" s="28"/>
      <c r="CB72" s="27"/>
      <c r="CC72" s="27"/>
    </row>
    <row r="73" spans="1:81" ht="13.8" x14ac:dyDescent="0.25">
      <c r="A73" s="39"/>
      <c r="B73" s="21"/>
      <c r="C73" s="8"/>
      <c r="D73" s="9"/>
      <c r="E73" s="8"/>
      <c r="F73" s="8"/>
      <c r="G73" s="52" t="str">
        <f>IFERROR(AVERAGE(SalaryBands[[#This Row],[Salary Band Min]],SalaryBands[[#This Row],[Salary Band Max]]),"")</f>
        <v/>
      </c>
      <c r="H73" s="8"/>
      <c r="I73" s="21"/>
      <c r="J73" s="8"/>
      <c r="K73" s="15" t="str">
        <f>IFERROR(AVERAGE(SalaryBands[[#This Row],[Salary Range Low]:[Salary Range High]]),"")</f>
        <v/>
      </c>
      <c r="L73" s="40" t="str">
        <f>SalaryBands[[#This Row],[Market Salary Average]]</f>
        <v/>
      </c>
      <c r="M73" s="28"/>
      <c r="N73" s="28"/>
      <c r="CB73" s="27"/>
      <c r="CC73" s="27"/>
    </row>
    <row r="74" spans="1:81" ht="13.8" x14ac:dyDescent="0.25">
      <c r="A74" s="39"/>
      <c r="B74" s="21"/>
      <c r="C74" s="8"/>
      <c r="D74" s="9"/>
      <c r="E74" s="8"/>
      <c r="F74" s="8"/>
      <c r="G74" s="52" t="str">
        <f>IFERROR(AVERAGE(SalaryBands[[#This Row],[Salary Band Min]],SalaryBands[[#This Row],[Salary Band Max]]),"")</f>
        <v/>
      </c>
      <c r="H74" s="8"/>
      <c r="I74" s="21"/>
      <c r="J74" s="8"/>
      <c r="K74" s="15" t="str">
        <f>IFERROR(AVERAGE(SalaryBands[[#This Row],[Salary Range Low]:[Salary Range High]]),"")</f>
        <v/>
      </c>
      <c r="L74" s="40" t="str">
        <f>SalaryBands[[#This Row],[Market Salary Average]]</f>
        <v/>
      </c>
      <c r="M74" s="28"/>
      <c r="N74" s="28"/>
      <c r="CB74" s="27"/>
      <c r="CC74" s="27"/>
    </row>
    <row r="75" spans="1:81" ht="13.8" x14ac:dyDescent="0.25">
      <c r="A75" s="39"/>
      <c r="B75" s="21"/>
      <c r="C75" s="8"/>
      <c r="D75" s="9"/>
      <c r="E75" s="8"/>
      <c r="F75" s="8"/>
      <c r="G75" s="52" t="str">
        <f>IFERROR(AVERAGE(SalaryBands[[#This Row],[Salary Band Min]],SalaryBands[[#This Row],[Salary Band Max]]),"")</f>
        <v/>
      </c>
      <c r="H75" s="8"/>
      <c r="I75" s="21"/>
      <c r="J75" s="8"/>
      <c r="K75" s="15" t="str">
        <f>IFERROR(AVERAGE(SalaryBands[[#This Row],[Salary Range Low]:[Salary Range High]]),"")</f>
        <v/>
      </c>
      <c r="L75" s="40" t="str">
        <f>SalaryBands[[#This Row],[Market Salary Average]]</f>
        <v/>
      </c>
      <c r="M75" s="28"/>
      <c r="N75" s="28"/>
      <c r="CB75" s="27"/>
      <c r="CC75" s="27"/>
    </row>
    <row r="76" spans="1:81" ht="13.8" x14ac:dyDescent="0.25">
      <c r="A76" s="39"/>
      <c r="B76" s="21"/>
      <c r="C76" s="8"/>
      <c r="D76" s="9"/>
      <c r="E76" s="8"/>
      <c r="F76" s="8"/>
      <c r="G76" s="52" t="str">
        <f>IFERROR(AVERAGE(SalaryBands[[#This Row],[Salary Band Min]],SalaryBands[[#This Row],[Salary Band Max]]),"")</f>
        <v/>
      </c>
      <c r="H76" s="8"/>
      <c r="I76" s="21"/>
      <c r="J76" s="8"/>
      <c r="K76" s="15" t="str">
        <f>IFERROR(AVERAGE(SalaryBands[[#This Row],[Salary Range Low]:[Salary Range High]]),"")</f>
        <v/>
      </c>
      <c r="L76" s="40" t="str">
        <f>SalaryBands[[#This Row],[Market Salary Average]]</f>
        <v/>
      </c>
      <c r="M76" s="28"/>
      <c r="N76" s="28"/>
      <c r="CB76" s="27"/>
      <c r="CC76" s="27"/>
    </row>
    <row r="77" spans="1:81" ht="13.8" x14ac:dyDescent="0.25">
      <c r="A77" s="39"/>
      <c r="B77" s="21"/>
      <c r="C77" s="8"/>
      <c r="D77" s="9"/>
      <c r="E77" s="8"/>
      <c r="F77" s="8"/>
      <c r="G77" s="52" t="str">
        <f>IFERROR(AVERAGE(SalaryBands[[#This Row],[Salary Band Min]],SalaryBands[[#This Row],[Salary Band Max]]),"")</f>
        <v/>
      </c>
      <c r="H77" s="8"/>
      <c r="I77" s="21"/>
      <c r="J77" s="8"/>
      <c r="K77" s="15" t="str">
        <f>IFERROR(AVERAGE(SalaryBands[[#This Row],[Salary Range Low]:[Salary Range High]]),"")</f>
        <v/>
      </c>
      <c r="L77" s="40" t="str">
        <f>SalaryBands[[#This Row],[Market Salary Average]]</f>
        <v/>
      </c>
      <c r="M77" s="28"/>
      <c r="N77" s="28"/>
      <c r="CB77" s="27"/>
      <c r="CC77" s="27"/>
    </row>
    <row r="78" spans="1:81" ht="13.8" x14ac:dyDescent="0.25">
      <c r="A78" s="39"/>
      <c r="B78" s="21"/>
      <c r="C78" s="8"/>
      <c r="D78" s="9"/>
      <c r="E78" s="8"/>
      <c r="F78" s="8"/>
      <c r="G78" s="52" t="str">
        <f>IFERROR(AVERAGE(SalaryBands[[#This Row],[Salary Band Min]],SalaryBands[[#This Row],[Salary Band Max]]),"")</f>
        <v/>
      </c>
      <c r="H78" s="8"/>
      <c r="I78" s="21"/>
      <c r="J78" s="8"/>
      <c r="K78" s="15" t="str">
        <f>IFERROR(AVERAGE(SalaryBands[[#This Row],[Salary Range Low]:[Salary Range High]]),"")</f>
        <v/>
      </c>
      <c r="L78" s="40" t="str">
        <f>SalaryBands[[#This Row],[Market Salary Average]]</f>
        <v/>
      </c>
      <c r="M78" s="28"/>
      <c r="N78" s="28"/>
      <c r="CB78" s="27"/>
      <c r="CC78" s="27"/>
    </row>
    <row r="79" spans="1:81" ht="13.8" x14ac:dyDescent="0.25">
      <c r="A79" s="39"/>
      <c r="B79" s="21"/>
      <c r="C79" s="8"/>
      <c r="D79" s="9"/>
      <c r="E79" s="8"/>
      <c r="F79" s="8"/>
      <c r="G79" s="52" t="str">
        <f>IFERROR(AVERAGE(SalaryBands[[#This Row],[Salary Band Min]],SalaryBands[[#This Row],[Salary Band Max]]),"")</f>
        <v/>
      </c>
      <c r="H79" s="8"/>
      <c r="I79" s="21"/>
      <c r="J79" s="8"/>
      <c r="K79" s="15" t="str">
        <f>IFERROR(AVERAGE(SalaryBands[[#This Row],[Salary Range Low]:[Salary Range High]]),"")</f>
        <v/>
      </c>
      <c r="L79" s="40" t="str">
        <f>SalaryBands[[#This Row],[Market Salary Average]]</f>
        <v/>
      </c>
      <c r="M79" s="28"/>
      <c r="N79" s="28"/>
      <c r="CB79" s="27"/>
      <c r="CC79" s="27"/>
    </row>
    <row r="80" spans="1:81" ht="13.8" x14ac:dyDescent="0.25">
      <c r="A80" s="39"/>
      <c r="B80" s="21"/>
      <c r="C80" s="8"/>
      <c r="D80" s="9"/>
      <c r="E80" s="8"/>
      <c r="F80" s="8"/>
      <c r="G80" s="52" t="str">
        <f>IFERROR(AVERAGE(SalaryBands[[#This Row],[Salary Band Min]],SalaryBands[[#This Row],[Salary Band Max]]),"")</f>
        <v/>
      </c>
      <c r="H80" s="8"/>
      <c r="I80" s="21"/>
      <c r="J80" s="8"/>
      <c r="K80" s="15" t="str">
        <f>IFERROR(AVERAGE(SalaryBands[[#This Row],[Salary Range Low]:[Salary Range High]]),"")</f>
        <v/>
      </c>
      <c r="L80" s="40" t="str">
        <f>SalaryBands[[#This Row],[Market Salary Average]]</f>
        <v/>
      </c>
      <c r="M80" s="28"/>
      <c r="N80" s="28"/>
      <c r="CB80" s="27"/>
      <c r="CC80" s="27"/>
    </row>
    <row r="81" spans="1:81" ht="13.8" x14ac:dyDescent="0.25">
      <c r="A81" s="39"/>
      <c r="B81" s="21"/>
      <c r="C81" s="8"/>
      <c r="D81" s="9"/>
      <c r="E81" s="8"/>
      <c r="F81" s="8"/>
      <c r="G81" s="52" t="str">
        <f>IFERROR(AVERAGE(SalaryBands[[#This Row],[Salary Band Min]],SalaryBands[[#This Row],[Salary Band Max]]),"")</f>
        <v/>
      </c>
      <c r="H81" s="8"/>
      <c r="I81" s="21"/>
      <c r="J81" s="8"/>
      <c r="K81" s="15" t="str">
        <f>IFERROR(AVERAGE(SalaryBands[[#This Row],[Salary Range Low]:[Salary Range High]]),"")</f>
        <v/>
      </c>
      <c r="L81" s="40" t="str">
        <f>SalaryBands[[#This Row],[Market Salary Average]]</f>
        <v/>
      </c>
      <c r="M81" s="28"/>
      <c r="N81" s="28"/>
      <c r="CB81" s="27"/>
      <c r="CC81" s="27"/>
    </row>
    <row r="82" spans="1:81" ht="13.8" x14ac:dyDescent="0.25">
      <c r="A82" s="39"/>
      <c r="B82" s="21"/>
      <c r="C82" s="8"/>
      <c r="D82" s="9"/>
      <c r="E82" s="8"/>
      <c r="F82" s="8"/>
      <c r="G82" s="52" t="str">
        <f>IFERROR(AVERAGE(SalaryBands[[#This Row],[Salary Band Min]],SalaryBands[[#This Row],[Salary Band Max]]),"")</f>
        <v/>
      </c>
      <c r="H82" s="8"/>
      <c r="I82" s="21"/>
      <c r="J82" s="8"/>
      <c r="K82" s="15" t="str">
        <f>IFERROR(AVERAGE(SalaryBands[[#This Row],[Salary Range Low]:[Salary Range High]]),"")</f>
        <v/>
      </c>
      <c r="L82" s="40" t="str">
        <f>SalaryBands[[#This Row],[Market Salary Average]]</f>
        <v/>
      </c>
      <c r="M82" s="28"/>
      <c r="N82" s="28"/>
      <c r="CB82" s="27"/>
      <c r="CC82" s="27"/>
    </row>
    <row r="83" spans="1:81" ht="13.8" x14ac:dyDescent="0.25">
      <c r="A83" s="39"/>
      <c r="B83" s="21"/>
      <c r="C83" s="8"/>
      <c r="D83" s="9"/>
      <c r="E83" s="8"/>
      <c r="F83" s="8"/>
      <c r="G83" s="52" t="str">
        <f>IFERROR(AVERAGE(SalaryBands[[#This Row],[Salary Band Min]],SalaryBands[[#This Row],[Salary Band Max]]),"")</f>
        <v/>
      </c>
      <c r="H83" s="8"/>
      <c r="I83" s="21"/>
      <c r="J83" s="8"/>
      <c r="K83" s="15" t="str">
        <f>IFERROR(AVERAGE(SalaryBands[[#This Row],[Salary Range Low]:[Salary Range High]]),"")</f>
        <v/>
      </c>
      <c r="L83" s="40" t="str">
        <f>SalaryBands[[#This Row],[Market Salary Average]]</f>
        <v/>
      </c>
      <c r="M83" s="28"/>
      <c r="N83" s="28"/>
      <c r="CB83" s="27"/>
      <c r="CC83" s="27"/>
    </row>
    <row r="84" spans="1:81" ht="13.8" x14ac:dyDescent="0.25">
      <c r="A84" s="39"/>
      <c r="B84" s="21"/>
      <c r="C84" s="8"/>
      <c r="D84" s="9"/>
      <c r="E84" s="8"/>
      <c r="F84" s="8"/>
      <c r="G84" s="52" t="str">
        <f>IFERROR(AVERAGE(SalaryBands[[#This Row],[Salary Band Min]],SalaryBands[[#This Row],[Salary Band Max]]),"")</f>
        <v/>
      </c>
      <c r="H84" s="8"/>
      <c r="I84" s="21"/>
      <c r="J84" s="8"/>
      <c r="K84" s="15" t="str">
        <f>IFERROR(AVERAGE(SalaryBands[[#This Row],[Salary Range Low]:[Salary Range High]]),"")</f>
        <v/>
      </c>
      <c r="L84" s="40" t="str">
        <f>SalaryBands[[#This Row],[Market Salary Average]]</f>
        <v/>
      </c>
      <c r="M84" s="28"/>
      <c r="N84" s="28"/>
      <c r="CB84" s="27"/>
      <c r="CC84" s="27"/>
    </row>
    <row r="85" spans="1:81" ht="13.8" x14ac:dyDescent="0.25">
      <c r="A85" s="39"/>
      <c r="B85" s="21"/>
      <c r="C85" s="8"/>
      <c r="D85" s="9"/>
      <c r="E85" s="8"/>
      <c r="F85" s="8"/>
      <c r="G85" s="52" t="str">
        <f>IFERROR(AVERAGE(SalaryBands[[#This Row],[Salary Band Min]],SalaryBands[[#This Row],[Salary Band Max]]),"")</f>
        <v/>
      </c>
      <c r="H85" s="8"/>
      <c r="I85" s="21"/>
      <c r="J85" s="8"/>
      <c r="K85" s="15" t="str">
        <f>IFERROR(AVERAGE(SalaryBands[[#This Row],[Salary Range Low]:[Salary Range High]]),"")</f>
        <v/>
      </c>
      <c r="L85" s="40" t="str">
        <f>SalaryBands[[#This Row],[Market Salary Average]]</f>
        <v/>
      </c>
      <c r="M85" s="28"/>
      <c r="N85" s="28"/>
      <c r="CB85" s="27"/>
      <c r="CC85" s="27"/>
    </row>
    <row r="86" spans="1:81" ht="13.8" x14ac:dyDescent="0.25">
      <c r="A86" s="39"/>
      <c r="B86" s="21"/>
      <c r="C86" s="8"/>
      <c r="D86" s="9"/>
      <c r="E86" s="8"/>
      <c r="F86" s="8"/>
      <c r="G86" s="52" t="str">
        <f>IFERROR(AVERAGE(SalaryBands[[#This Row],[Salary Band Min]],SalaryBands[[#This Row],[Salary Band Max]]),"")</f>
        <v/>
      </c>
      <c r="H86" s="8"/>
      <c r="I86" s="21"/>
      <c r="J86" s="8"/>
      <c r="K86" s="15" t="str">
        <f>IFERROR(AVERAGE(SalaryBands[[#This Row],[Salary Range Low]:[Salary Range High]]),"")</f>
        <v/>
      </c>
      <c r="L86" s="40" t="str">
        <f>SalaryBands[[#This Row],[Market Salary Average]]</f>
        <v/>
      </c>
      <c r="M86" s="28"/>
      <c r="N86" s="28"/>
      <c r="CB86" s="27"/>
      <c r="CC86" s="27"/>
    </row>
    <row r="87" spans="1:81" ht="13.8" x14ac:dyDescent="0.25">
      <c r="A87" s="39"/>
      <c r="B87" s="21"/>
      <c r="C87" s="8"/>
      <c r="D87" s="9"/>
      <c r="E87" s="8"/>
      <c r="F87" s="8"/>
      <c r="G87" s="52" t="str">
        <f>IFERROR(AVERAGE(SalaryBands[[#This Row],[Salary Band Min]],SalaryBands[[#This Row],[Salary Band Max]]),"")</f>
        <v/>
      </c>
      <c r="H87" s="8"/>
      <c r="I87" s="21"/>
      <c r="J87" s="8"/>
      <c r="K87" s="15" t="str">
        <f>IFERROR(AVERAGE(SalaryBands[[#This Row],[Salary Range Low]:[Salary Range High]]),"")</f>
        <v/>
      </c>
      <c r="L87" s="40" t="str">
        <f>SalaryBands[[#This Row],[Market Salary Average]]</f>
        <v/>
      </c>
      <c r="M87" s="28"/>
      <c r="N87" s="28"/>
      <c r="CB87" s="27"/>
      <c r="CC87" s="27"/>
    </row>
    <row r="88" spans="1:81" ht="13.8" x14ac:dyDescent="0.25">
      <c r="A88" s="39"/>
      <c r="B88" s="21"/>
      <c r="C88" s="8"/>
      <c r="D88" s="9"/>
      <c r="E88" s="8"/>
      <c r="F88" s="8"/>
      <c r="G88" s="52" t="str">
        <f>IFERROR(AVERAGE(SalaryBands[[#This Row],[Salary Band Min]],SalaryBands[[#This Row],[Salary Band Max]]),"")</f>
        <v/>
      </c>
      <c r="H88" s="8"/>
      <c r="I88" s="21"/>
      <c r="J88" s="8"/>
      <c r="K88" s="15" t="str">
        <f>IFERROR(AVERAGE(SalaryBands[[#This Row],[Salary Range Low]:[Salary Range High]]),"")</f>
        <v/>
      </c>
      <c r="L88" s="40" t="str">
        <f>SalaryBands[[#This Row],[Market Salary Average]]</f>
        <v/>
      </c>
      <c r="M88" s="28"/>
      <c r="N88" s="28"/>
      <c r="CB88" s="27"/>
      <c r="CC88" s="27"/>
    </row>
    <row r="89" spans="1:81" ht="13.8" x14ac:dyDescent="0.25">
      <c r="A89" s="39"/>
      <c r="B89" s="21"/>
      <c r="C89" s="8"/>
      <c r="D89" s="9"/>
      <c r="E89" s="8"/>
      <c r="F89" s="8"/>
      <c r="G89" s="52" t="str">
        <f>IFERROR(AVERAGE(SalaryBands[[#This Row],[Salary Band Min]],SalaryBands[[#This Row],[Salary Band Max]]),"")</f>
        <v/>
      </c>
      <c r="H89" s="8"/>
      <c r="I89" s="21"/>
      <c r="J89" s="8"/>
      <c r="K89" s="15" t="str">
        <f>IFERROR(AVERAGE(SalaryBands[[#This Row],[Salary Range Low]:[Salary Range High]]),"")</f>
        <v/>
      </c>
      <c r="L89" s="40" t="str">
        <f>SalaryBands[[#This Row],[Market Salary Average]]</f>
        <v/>
      </c>
      <c r="M89" s="28"/>
      <c r="N89" s="28"/>
      <c r="CB89" s="27"/>
      <c r="CC89" s="27"/>
    </row>
    <row r="90" spans="1:81" ht="13.8" x14ac:dyDescent="0.25">
      <c r="A90" s="39"/>
      <c r="B90" s="21"/>
      <c r="C90" s="8"/>
      <c r="D90" s="9"/>
      <c r="E90" s="8"/>
      <c r="F90" s="8"/>
      <c r="G90" s="52" t="str">
        <f>IFERROR(AVERAGE(SalaryBands[[#This Row],[Salary Band Min]],SalaryBands[[#This Row],[Salary Band Max]]),"")</f>
        <v/>
      </c>
      <c r="H90" s="8"/>
      <c r="I90" s="21"/>
      <c r="J90" s="8"/>
      <c r="K90" s="15" t="str">
        <f>IFERROR(AVERAGE(SalaryBands[[#This Row],[Salary Range Low]:[Salary Range High]]),"")</f>
        <v/>
      </c>
      <c r="L90" s="40" t="str">
        <f>SalaryBands[[#This Row],[Market Salary Average]]</f>
        <v/>
      </c>
      <c r="M90" s="28"/>
      <c r="N90" s="28"/>
      <c r="CB90" s="27"/>
      <c r="CC90" s="27"/>
    </row>
    <row r="91" spans="1:81" ht="13.8" x14ac:dyDescent="0.25">
      <c r="A91" s="39"/>
      <c r="B91" s="21"/>
      <c r="C91" s="8"/>
      <c r="D91" s="9"/>
      <c r="E91" s="8"/>
      <c r="F91" s="8"/>
      <c r="G91" s="52" t="str">
        <f>IFERROR(AVERAGE(SalaryBands[[#This Row],[Salary Band Min]],SalaryBands[[#This Row],[Salary Band Max]]),"")</f>
        <v/>
      </c>
      <c r="H91" s="8"/>
      <c r="I91" s="21"/>
      <c r="J91" s="8"/>
      <c r="K91" s="15" t="str">
        <f>IFERROR(AVERAGE(SalaryBands[[#This Row],[Salary Range Low]:[Salary Range High]]),"")</f>
        <v/>
      </c>
      <c r="L91" s="40" t="str">
        <f>SalaryBands[[#This Row],[Market Salary Average]]</f>
        <v/>
      </c>
      <c r="M91" s="28"/>
      <c r="N91" s="28"/>
      <c r="CB91" s="27"/>
      <c r="CC91" s="27"/>
    </row>
    <row r="92" spans="1:81" ht="13.8" x14ac:dyDescent="0.25">
      <c r="A92" s="39"/>
      <c r="B92" s="21"/>
      <c r="C92" s="8"/>
      <c r="D92" s="9"/>
      <c r="E92" s="8"/>
      <c r="F92" s="8"/>
      <c r="G92" s="52" t="str">
        <f>IFERROR(AVERAGE(SalaryBands[[#This Row],[Salary Band Min]],SalaryBands[[#This Row],[Salary Band Max]]),"")</f>
        <v/>
      </c>
      <c r="H92" s="8"/>
      <c r="I92" s="21"/>
      <c r="J92" s="8"/>
      <c r="K92" s="15" t="str">
        <f>IFERROR(AVERAGE(SalaryBands[[#This Row],[Salary Range Low]:[Salary Range High]]),"")</f>
        <v/>
      </c>
      <c r="L92" s="40" t="str">
        <f>SalaryBands[[#This Row],[Market Salary Average]]</f>
        <v/>
      </c>
      <c r="M92" s="28"/>
      <c r="N92" s="28"/>
      <c r="CB92" s="27"/>
      <c r="CC92" s="27"/>
    </row>
    <row r="93" spans="1:81" ht="13.8" x14ac:dyDescent="0.25">
      <c r="A93" s="39"/>
      <c r="B93" s="21"/>
      <c r="C93" s="8"/>
      <c r="D93" s="9"/>
      <c r="E93" s="8"/>
      <c r="F93" s="8"/>
      <c r="G93" s="52" t="str">
        <f>IFERROR(AVERAGE(SalaryBands[[#This Row],[Salary Band Min]],SalaryBands[[#This Row],[Salary Band Max]]),"")</f>
        <v/>
      </c>
      <c r="H93" s="8"/>
      <c r="I93" s="21"/>
      <c r="J93" s="8"/>
      <c r="K93" s="15" t="str">
        <f>IFERROR(AVERAGE(SalaryBands[[#This Row],[Salary Range Low]:[Salary Range High]]),"")</f>
        <v/>
      </c>
      <c r="L93" s="40" t="str">
        <f>SalaryBands[[#This Row],[Market Salary Average]]</f>
        <v/>
      </c>
      <c r="M93" s="28"/>
      <c r="N93" s="28"/>
      <c r="CB93" s="27"/>
      <c r="CC93" s="27"/>
    </row>
    <row r="94" spans="1:81" ht="13.8" x14ac:dyDescent="0.25">
      <c r="A94" s="39"/>
      <c r="B94" s="21"/>
      <c r="C94" s="8"/>
      <c r="D94" s="9"/>
      <c r="E94" s="8"/>
      <c r="F94" s="8"/>
      <c r="G94" s="52" t="str">
        <f>IFERROR(AVERAGE(SalaryBands[[#This Row],[Salary Band Min]],SalaryBands[[#This Row],[Salary Band Max]]),"")</f>
        <v/>
      </c>
      <c r="H94" s="8"/>
      <c r="I94" s="21"/>
      <c r="J94" s="8"/>
      <c r="K94" s="15" t="str">
        <f>IFERROR(AVERAGE(SalaryBands[[#This Row],[Salary Range Low]:[Salary Range High]]),"")</f>
        <v/>
      </c>
      <c r="L94" s="40" t="str">
        <f>SalaryBands[[#This Row],[Market Salary Average]]</f>
        <v/>
      </c>
      <c r="M94" s="28"/>
      <c r="N94" s="28"/>
      <c r="CB94" s="27"/>
      <c r="CC94" s="27"/>
    </row>
    <row r="95" spans="1:81" ht="13.8" x14ac:dyDescent="0.25">
      <c r="A95" s="39"/>
      <c r="B95" s="21"/>
      <c r="C95" s="8"/>
      <c r="D95" s="9"/>
      <c r="E95" s="8"/>
      <c r="F95" s="8"/>
      <c r="G95" s="52" t="str">
        <f>IFERROR(AVERAGE(SalaryBands[[#This Row],[Salary Band Min]],SalaryBands[[#This Row],[Salary Band Max]]),"")</f>
        <v/>
      </c>
      <c r="H95" s="8"/>
      <c r="I95" s="21"/>
      <c r="J95" s="8"/>
      <c r="K95" s="15" t="str">
        <f>IFERROR(AVERAGE(SalaryBands[[#This Row],[Salary Range Low]:[Salary Range High]]),"")</f>
        <v/>
      </c>
      <c r="L95" s="40" t="str">
        <f>SalaryBands[[#This Row],[Market Salary Average]]</f>
        <v/>
      </c>
      <c r="M95" s="28"/>
      <c r="N95" s="28"/>
      <c r="CB95" s="27"/>
      <c r="CC95" s="27"/>
    </row>
    <row r="96" spans="1:81" ht="13.8" x14ac:dyDescent="0.25">
      <c r="A96" s="39"/>
      <c r="B96" s="21"/>
      <c r="C96" s="8"/>
      <c r="D96" s="9"/>
      <c r="E96" s="8"/>
      <c r="F96" s="8"/>
      <c r="G96" s="52" t="str">
        <f>IFERROR(AVERAGE(SalaryBands[[#This Row],[Salary Band Min]],SalaryBands[[#This Row],[Salary Band Max]]),"")</f>
        <v/>
      </c>
      <c r="H96" s="8"/>
      <c r="I96" s="21"/>
      <c r="J96" s="8"/>
      <c r="K96" s="15" t="str">
        <f>IFERROR(AVERAGE(SalaryBands[[#This Row],[Salary Range Low]:[Salary Range High]]),"")</f>
        <v/>
      </c>
      <c r="L96" s="40" t="str">
        <f>SalaryBands[[#This Row],[Market Salary Average]]</f>
        <v/>
      </c>
      <c r="M96" s="28"/>
      <c r="N96" s="28"/>
      <c r="CB96" s="27"/>
      <c r="CC96" s="27"/>
    </row>
    <row r="97" spans="1:81" ht="13.8" x14ac:dyDescent="0.25">
      <c r="A97" s="39"/>
      <c r="B97" s="21"/>
      <c r="C97" s="8"/>
      <c r="D97" s="9"/>
      <c r="E97" s="8"/>
      <c r="F97" s="8"/>
      <c r="G97" s="52" t="str">
        <f>IFERROR(AVERAGE(SalaryBands[[#This Row],[Salary Band Min]],SalaryBands[[#This Row],[Salary Band Max]]),"")</f>
        <v/>
      </c>
      <c r="H97" s="8"/>
      <c r="I97" s="21"/>
      <c r="J97" s="8"/>
      <c r="K97" s="15" t="str">
        <f>IFERROR(AVERAGE(SalaryBands[[#This Row],[Salary Range Low]:[Salary Range High]]),"")</f>
        <v/>
      </c>
      <c r="L97" s="40" t="str">
        <f>SalaryBands[[#This Row],[Market Salary Average]]</f>
        <v/>
      </c>
      <c r="M97" s="28"/>
      <c r="N97" s="28"/>
      <c r="CB97" s="27"/>
      <c r="CC97" s="27"/>
    </row>
    <row r="98" spans="1:81" ht="13.8" x14ac:dyDescent="0.25">
      <c r="A98" s="39"/>
      <c r="B98" s="21"/>
      <c r="C98" s="8"/>
      <c r="D98" s="9"/>
      <c r="E98" s="8"/>
      <c r="F98" s="8"/>
      <c r="G98" s="52" t="str">
        <f>IFERROR(AVERAGE(SalaryBands[[#This Row],[Salary Band Min]],SalaryBands[[#This Row],[Salary Band Max]]),"")</f>
        <v/>
      </c>
      <c r="H98" s="8"/>
      <c r="I98" s="21"/>
      <c r="J98" s="8"/>
      <c r="K98" s="15" t="str">
        <f>IFERROR(AVERAGE(SalaryBands[[#This Row],[Salary Range Low]:[Salary Range High]]),"")</f>
        <v/>
      </c>
      <c r="L98" s="40" t="str">
        <f>SalaryBands[[#This Row],[Market Salary Average]]</f>
        <v/>
      </c>
      <c r="M98" s="28"/>
      <c r="N98" s="28"/>
      <c r="CB98" s="27"/>
      <c r="CC98" s="27"/>
    </row>
    <row r="99" spans="1:81" ht="13.8" x14ac:dyDescent="0.25">
      <c r="A99" s="39"/>
      <c r="B99" s="21"/>
      <c r="C99" s="8"/>
      <c r="D99" s="9"/>
      <c r="E99" s="8"/>
      <c r="F99" s="8"/>
      <c r="G99" s="52" t="str">
        <f>IFERROR(AVERAGE(SalaryBands[[#This Row],[Salary Band Min]],SalaryBands[[#This Row],[Salary Band Max]]),"")</f>
        <v/>
      </c>
      <c r="H99" s="8"/>
      <c r="I99" s="21"/>
      <c r="J99" s="8"/>
      <c r="K99" s="15" t="str">
        <f>IFERROR(AVERAGE(SalaryBands[[#This Row],[Salary Range Low]:[Salary Range High]]),"")</f>
        <v/>
      </c>
      <c r="L99" s="40" t="str">
        <f>SalaryBands[[#This Row],[Market Salary Average]]</f>
        <v/>
      </c>
      <c r="M99" s="28"/>
      <c r="N99" s="28"/>
      <c r="CB99" s="27"/>
      <c r="CC99" s="27"/>
    </row>
    <row r="100" spans="1:81" ht="13.8" x14ac:dyDescent="0.25">
      <c r="A100" s="39"/>
      <c r="B100" s="21"/>
      <c r="C100" s="8"/>
      <c r="D100" s="9"/>
      <c r="E100" s="8"/>
      <c r="F100" s="8"/>
      <c r="G100" s="52" t="str">
        <f>IFERROR(AVERAGE(SalaryBands[[#This Row],[Salary Band Min]],SalaryBands[[#This Row],[Salary Band Max]]),"")</f>
        <v/>
      </c>
      <c r="H100" s="8"/>
      <c r="I100" s="21"/>
      <c r="J100" s="8"/>
      <c r="K100" s="15" t="str">
        <f>IFERROR(AVERAGE(SalaryBands[[#This Row],[Salary Range Low]:[Salary Range High]]),"")</f>
        <v/>
      </c>
      <c r="L100" s="40" t="str">
        <f>SalaryBands[[#This Row],[Market Salary Average]]</f>
        <v/>
      </c>
      <c r="M100" s="28"/>
      <c r="N100" s="28"/>
      <c r="CB100" s="27"/>
      <c r="CC100" s="27"/>
    </row>
    <row r="101" spans="1:81" ht="13.8" x14ac:dyDescent="0.25">
      <c r="A101" s="39"/>
      <c r="B101" s="21"/>
      <c r="C101" s="8"/>
      <c r="D101" s="9"/>
      <c r="E101" s="8"/>
      <c r="F101" s="8"/>
      <c r="G101" s="52" t="str">
        <f>IFERROR(AVERAGE(SalaryBands[[#This Row],[Salary Band Min]],SalaryBands[[#This Row],[Salary Band Max]]),"")</f>
        <v/>
      </c>
      <c r="H101" s="8"/>
      <c r="I101" s="21"/>
      <c r="J101" s="8"/>
      <c r="K101" s="15" t="str">
        <f>IFERROR(AVERAGE(SalaryBands[[#This Row],[Salary Range Low]:[Salary Range High]]),"")</f>
        <v/>
      </c>
      <c r="L101" s="40" t="str">
        <f>SalaryBands[[#This Row],[Market Salary Average]]</f>
        <v/>
      </c>
      <c r="M101" s="28"/>
      <c r="N101" s="28"/>
      <c r="CB101" s="27"/>
      <c r="CC101" s="27"/>
    </row>
    <row r="102" spans="1:81" ht="13.8" x14ac:dyDescent="0.25">
      <c r="A102" s="39"/>
      <c r="B102" s="21"/>
      <c r="C102" s="8"/>
      <c r="D102" s="9"/>
      <c r="E102" s="8"/>
      <c r="F102" s="8"/>
      <c r="G102" s="52" t="str">
        <f>IFERROR(AVERAGE(SalaryBands[[#This Row],[Salary Band Min]],SalaryBands[[#This Row],[Salary Band Max]]),"")</f>
        <v/>
      </c>
      <c r="H102" s="8"/>
      <c r="I102" s="21"/>
      <c r="J102" s="8"/>
      <c r="K102" s="15" t="str">
        <f>IFERROR(AVERAGE(SalaryBands[[#This Row],[Salary Range Low]:[Salary Range High]]),"")</f>
        <v/>
      </c>
      <c r="L102" s="40" t="str">
        <f>SalaryBands[[#This Row],[Market Salary Average]]</f>
        <v/>
      </c>
      <c r="M102" s="28"/>
      <c r="N102" s="28"/>
      <c r="CB102" s="27"/>
      <c r="CC102" s="27"/>
    </row>
    <row r="103" spans="1:81" ht="13.8" x14ac:dyDescent="0.25">
      <c r="A103" s="39"/>
      <c r="B103" s="21"/>
      <c r="C103" s="8"/>
      <c r="D103" s="9"/>
      <c r="E103" s="8"/>
      <c r="F103" s="8"/>
      <c r="G103" s="52" t="str">
        <f>IFERROR(AVERAGE(SalaryBands[[#This Row],[Salary Band Min]],SalaryBands[[#This Row],[Salary Band Max]]),"")</f>
        <v/>
      </c>
      <c r="H103" s="8"/>
      <c r="I103" s="21"/>
      <c r="J103" s="8"/>
      <c r="K103" s="15" t="str">
        <f>IFERROR(AVERAGE(SalaryBands[[#This Row],[Salary Range Low]:[Salary Range High]]),"")</f>
        <v/>
      </c>
      <c r="L103" s="40" t="str">
        <f>SalaryBands[[#This Row],[Market Salary Average]]</f>
        <v/>
      </c>
      <c r="M103" s="28"/>
      <c r="N103" s="28"/>
      <c r="CB103" s="27"/>
      <c r="CC103" s="27"/>
    </row>
    <row r="104" spans="1:81" ht="13.8" x14ac:dyDescent="0.25">
      <c r="A104" s="39"/>
      <c r="B104" s="21"/>
      <c r="C104" s="8"/>
      <c r="D104" s="9"/>
      <c r="E104" s="8"/>
      <c r="F104" s="8"/>
      <c r="G104" s="52" t="str">
        <f>IFERROR(AVERAGE(SalaryBands[[#This Row],[Salary Band Min]],SalaryBands[[#This Row],[Salary Band Max]]),"")</f>
        <v/>
      </c>
      <c r="H104" s="8"/>
      <c r="I104" s="21"/>
      <c r="J104" s="8"/>
      <c r="K104" s="15" t="str">
        <f>IFERROR(AVERAGE(SalaryBands[[#This Row],[Salary Range Low]:[Salary Range High]]),"")</f>
        <v/>
      </c>
      <c r="L104" s="40" t="str">
        <f>SalaryBands[[#This Row],[Market Salary Average]]</f>
        <v/>
      </c>
      <c r="M104" s="28"/>
      <c r="N104" s="28"/>
      <c r="CB104" s="27"/>
      <c r="CC104" s="27"/>
    </row>
    <row r="105" spans="1:81" ht="13.8" x14ac:dyDescent="0.25">
      <c r="A105" s="39"/>
      <c r="B105" s="21"/>
      <c r="C105" s="8"/>
      <c r="D105" s="9"/>
      <c r="E105" s="8"/>
      <c r="F105" s="8"/>
      <c r="G105" s="52" t="str">
        <f>IFERROR(AVERAGE(SalaryBands[[#This Row],[Salary Band Min]],SalaryBands[[#This Row],[Salary Band Max]]),"")</f>
        <v/>
      </c>
      <c r="H105" s="8"/>
      <c r="I105" s="21"/>
      <c r="J105" s="8"/>
      <c r="K105" s="15" t="str">
        <f>IFERROR(AVERAGE(SalaryBands[[#This Row],[Salary Range Low]:[Salary Range High]]),"")</f>
        <v/>
      </c>
      <c r="L105" s="40" t="str">
        <f>SalaryBands[[#This Row],[Market Salary Average]]</f>
        <v/>
      </c>
      <c r="M105" s="28"/>
      <c r="N105" s="28"/>
      <c r="CB105" s="27"/>
      <c r="CC105" s="27"/>
    </row>
    <row r="106" spans="1:81" ht="13.8" x14ac:dyDescent="0.25">
      <c r="A106" s="39"/>
      <c r="B106" s="21"/>
      <c r="C106" s="8"/>
      <c r="D106" s="9"/>
      <c r="E106" s="8"/>
      <c r="F106" s="8"/>
      <c r="G106" s="52" t="str">
        <f>IFERROR(AVERAGE(SalaryBands[[#This Row],[Salary Band Min]],SalaryBands[[#This Row],[Salary Band Max]]),"")</f>
        <v/>
      </c>
      <c r="H106" s="8"/>
      <c r="I106" s="21"/>
      <c r="J106" s="8"/>
      <c r="K106" s="15" t="str">
        <f>IFERROR(AVERAGE(SalaryBands[[#This Row],[Salary Range Low]:[Salary Range High]]),"")</f>
        <v/>
      </c>
      <c r="L106" s="40" t="str">
        <f>SalaryBands[[#This Row],[Market Salary Average]]</f>
        <v/>
      </c>
      <c r="M106" s="28"/>
      <c r="N106" s="28"/>
      <c r="CB106" s="27"/>
      <c r="CC106" s="27"/>
    </row>
    <row r="107" spans="1:81" ht="13.8" x14ac:dyDescent="0.25">
      <c r="A107" s="39"/>
      <c r="B107" s="21"/>
      <c r="C107" s="8"/>
      <c r="D107" s="9"/>
      <c r="E107" s="8"/>
      <c r="F107" s="8"/>
      <c r="G107" s="52" t="str">
        <f>IFERROR(AVERAGE(SalaryBands[[#This Row],[Salary Band Min]],SalaryBands[[#This Row],[Salary Band Max]]),"")</f>
        <v/>
      </c>
      <c r="H107" s="8"/>
      <c r="I107" s="21"/>
      <c r="J107" s="8"/>
      <c r="K107" s="15" t="str">
        <f>IFERROR(AVERAGE(SalaryBands[[#This Row],[Salary Range Low]:[Salary Range High]]),"")</f>
        <v/>
      </c>
      <c r="L107" s="40" t="str">
        <f>SalaryBands[[#This Row],[Market Salary Average]]</f>
        <v/>
      </c>
      <c r="M107" s="28"/>
      <c r="N107" s="28"/>
      <c r="CB107" s="27"/>
      <c r="CC107" s="27"/>
    </row>
    <row r="108" spans="1:81" ht="13.8" x14ac:dyDescent="0.25">
      <c r="A108" s="39"/>
      <c r="B108" s="21"/>
      <c r="C108" s="8"/>
      <c r="D108" s="9"/>
      <c r="E108" s="8"/>
      <c r="F108" s="8"/>
      <c r="G108" s="52" t="str">
        <f>IFERROR(AVERAGE(SalaryBands[[#This Row],[Salary Band Min]],SalaryBands[[#This Row],[Salary Band Max]]),"")</f>
        <v/>
      </c>
      <c r="H108" s="8"/>
      <c r="I108" s="21"/>
      <c r="J108" s="8"/>
      <c r="K108" s="15" t="str">
        <f>IFERROR(AVERAGE(SalaryBands[[#This Row],[Salary Range Low]:[Salary Range High]]),"")</f>
        <v/>
      </c>
      <c r="L108" s="40" t="str">
        <f>SalaryBands[[#This Row],[Market Salary Average]]</f>
        <v/>
      </c>
      <c r="M108" s="28"/>
      <c r="N108" s="28"/>
      <c r="CB108" s="27"/>
      <c r="CC108" s="27"/>
    </row>
    <row r="109" spans="1:81" ht="13.8" x14ac:dyDescent="0.25">
      <c r="A109" s="39"/>
      <c r="B109" s="21"/>
      <c r="C109" s="8"/>
      <c r="D109" s="9"/>
      <c r="E109" s="8"/>
      <c r="F109" s="8"/>
      <c r="G109" s="52" t="str">
        <f>IFERROR(AVERAGE(SalaryBands[[#This Row],[Salary Band Min]],SalaryBands[[#This Row],[Salary Band Max]]),"")</f>
        <v/>
      </c>
      <c r="H109" s="8"/>
      <c r="I109" s="21"/>
      <c r="J109" s="8"/>
      <c r="K109" s="15" t="str">
        <f>IFERROR(AVERAGE(SalaryBands[[#This Row],[Salary Range Low]:[Salary Range High]]),"")</f>
        <v/>
      </c>
      <c r="L109" s="40" t="str">
        <f>SalaryBands[[#This Row],[Market Salary Average]]</f>
        <v/>
      </c>
      <c r="M109" s="28"/>
      <c r="N109" s="28"/>
      <c r="CB109" s="27"/>
      <c r="CC109" s="27"/>
    </row>
    <row r="110" spans="1:81" ht="13.8" x14ac:dyDescent="0.25">
      <c r="A110" s="39"/>
      <c r="B110" s="21"/>
      <c r="C110" s="8"/>
      <c r="D110" s="9"/>
      <c r="E110" s="8"/>
      <c r="F110" s="8"/>
      <c r="G110" s="52" t="str">
        <f>IFERROR(AVERAGE(SalaryBands[[#This Row],[Salary Band Min]],SalaryBands[[#This Row],[Salary Band Max]]),"")</f>
        <v/>
      </c>
      <c r="H110" s="8"/>
      <c r="I110" s="21"/>
      <c r="J110" s="8"/>
      <c r="K110" s="15" t="str">
        <f>IFERROR(AVERAGE(SalaryBands[[#This Row],[Salary Range Low]:[Salary Range High]]),"")</f>
        <v/>
      </c>
      <c r="L110" s="40" t="str">
        <f>SalaryBands[[#This Row],[Market Salary Average]]</f>
        <v/>
      </c>
      <c r="M110" s="28"/>
      <c r="N110" s="28"/>
      <c r="CB110" s="27"/>
      <c r="CC110" s="27"/>
    </row>
    <row r="111" spans="1:81" ht="13.8" x14ac:dyDescent="0.25">
      <c r="A111" s="39"/>
      <c r="B111" s="21"/>
      <c r="C111" s="8"/>
      <c r="D111" s="9"/>
      <c r="E111" s="8"/>
      <c r="F111" s="8"/>
      <c r="G111" s="52" t="str">
        <f>IFERROR(AVERAGE(SalaryBands[[#This Row],[Salary Band Min]],SalaryBands[[#This Row],[Salary Band Max]]),"")</f>
        <v/>
      </c>
      <c r="H111" s="8"/>
      <c r="I111" s="21"/>
      <c r="J111" s="8"/>
      <c r="K111" s="15" t="str">
        <f>IFERROR(AVERAGE(SalaryBands[[#This Row],[Salary Range Low]:[Salary Range High]]),"")</f>
        <v/>
      </c>
      <c r="L111" s="40" t="str">
        <f>SalaryBands[[#This Row],[Market Salary Average]]</f>
        <v/>
      </c>
      <c r="M111" s="28"/>
      <c r="N111" s="28"/>
      <c r="CB111" s="27"/>
      <c r="CC111" s="27"/>
    </row>
    <row r="112" spans="1:81" ht="13.8" x14ac:dyDescent="0.25">
      <c r="A112" s="39"/>
      <c r="B112" s="21"/>
      <c r="C112" s="8"/>
      <c r="D112" s="9"/>
      <c r="E112" s="8"/>
      <c r="F112" s="8"/>
      <c r="G112" s="52" t="str">
        <f>IFERROR(AVERAGE(SalaryBands[[#This Row],[Salary Band Min]],SalaryBands[[#This Row],[Salary Band Max]]),"")</f>
        <v/>
      </c>
      <c r="H112" s="8"/>
      <c r="I112" s="21"/>
      <c r="J112" s="8"/>
      <c r="K112" s="15" t="str">
        <f>IFERROR(AVERAGE(SalaryBands[[#This Row],[Salary Range Low]:[Salary Range High]]),"")</f>
        <v/>
      </c>
      <c r="L112" s="40" t="str">
        <f>SalaryBands[[#This Row],[Market Salary Average]]</f>
        <v/>
      </c>
      <c r="M112" s="28"/>
      <c r="N112" s="28"/>
      <c r="CB112" s="27"/>
      <c r="CC112" s="27"/>
    </row>
    <row r="113" spans="1:81" ht="13.8" x14ac:dyDescent="0.25">
      <c r="A113" s="39"/>
      <c r="B113" s="21"/>
      <c r="C113" s="8"/>
      <c r="D113" s="9"/>
      <c r="E113" s="8"/>
      <c r="F113" s="8"/>
      <c r="G113" s="52" t="str">
        <f>IFERROR(AVERAGE(SalaryBands[[#This Row],[Salary Band Min]],SalaryBands[[#This Row],[Salary Band Max]]),"")</f>
        <v/>
      </c>
      <c r="H113" s="8"/>
      <c r="I113" s="21"/>
      <c r="J113" s="8"/>
      <c r="K113" s="15" t="str">
        <f>IFERROR(AVERAGE(SalaryBands[[#This Row],[Salary Range Low]:[Salary Range High]]),"")</f>
        <v/>
      </c>
      <c r="L113" s="40" t="str">
        <f>SalaryBands[[#This Row],[Market Salary Average]]</f>
        <v/>
      </c>
      <c r="M113" s="28"/>
      <c r="N113" s="28"/>
      <c r="CB113" s="27"/>
      <c r="CC113" s="27"/>
    </row>
    <row r="114" spans="1:81" ht="13.8" x14ac:dyDescent="0.25">
      <c r="A114" s="39"/>
      <c r="B114" s="21"/>
      <c r="C114" s="8"/>
      <c r="D114" s="9"/>
      <c r="E114" s="8"/>
      <c r="F114" s="8"/>
      <c r="G114" s="52" t="str">
        <f>IFERROR(AVERAGE(SalaryBands[[#This Row],[Salary Band Min]],SalaryBands[[#This Row],[Salary Band Max]]),"")</f>
        <v/>
      </c>
      <c r="H114" s="8"/>
      <c r="I114" s="21"/>
      <c r="J114" s="8"/>
      <c r="K114" s="15" t="str">
        <f>IFERROR(AVERAGE(SalaryBands[[#This Row],[Salary Range Low]:[Salary Range High]]),"")</f>
        <v/>
      </c>
      <c r="L114" s="40" t="str">
        <f>SalaryBands[[#This Row],[Market Salary Average]]</f>
        <v/>
      </c>
      <c r="M114" s="28"/>
      <c r="N114" s="28"/>
      <c r="CB114" s="27"/>
      <c r="CC114" s="27"/>
    </row>
    <row r="115" spans="1:81" ht="13.8" x14ac:dyDescent="0.25">
      <c r="A115" s="39"/>
      <c r="B115" s="21"/>
      <c r="C115" s="8"/>
      <c r="D115" s="9"/>
      <c r="E115" s="8"/>
      <c r="F115" s="8"/>
      <c r="G115" s="52" t="str">
        <f>IFERROR(AVERAGE(SalaryBands[[#This Row],[Salary Band Min]],SalaryBands[[#This Row],[Salary Band Max]]),"")</f>
        <v/>
      </c>
      <c r="H115" s="8"/>
      <c r="I115" s="21"/>
      <c r="J115" s="8"/>
      <c r="K115" s="15" t="str">
        <f>IFERROR(AVERAGE(SalaryBands[[#This Row],[Salary Range Low]:[Salary Range High]]),"")</f>
        <v/>
      </c>
      <c r="L115" s="40" t="str">
        <f>SalaryBands[[#This Row],[Market Salary Average]]</f>
        <v/>
      </c>
      <c r="M115" s="28"/>
      <c r="N115" s="28"/>
      <c r="CB115" s="27"/>
      <c r="CC115" s="27"/>
    </row>
    <row r="116" spans="1:81" ht="13.8" x14ac:dyDescent="0.25">
      <c r="A116" s="39"/>
      <c r="B116" s="21"/>
      <c r="C116" s="8"/>
      <c r="D116" s="9"/>
      <c r="E116" s="8"/>
      <c r="F116" s="8"/>
      <c r="G116" s="52" t="str">
        <f>IFERROR(AVERAGE(SalaryBands[[#This Row],[Salary Band Min]],SalaryBands[[#This Row],[Salary Band Max]]),"")</f>
        <v/>
      </c>
      <c r="H116" s="8"/>
      <c r="I116" s="21"/>
      <c r="J116" s="8"/>
      <c r="K116" s="15" t="str">
        <f>IFERROR(AVERAGE(SalaryBands[[#This Row],[Salary Range Low]:[Salary Range High]]),"")</f>
        <v/>
      </c>
      <c r="L116" s="40" t="str">
        <f>SalaryBands[[#This Row],[Market Salary Average]]</f>
        <v/>
      </c>
      <c r="M116" s="28"/>
      <c r="N116" s="28"/>
      <c r="CB116" s="27"/>
      <c r="CC116" s="27"/>
    </row>
    <row r="117" spans="1:81" ht="13.8" x14ac:dyDescent="0.25">
      <c r="A117" s="39"/>
      <c r="B117" s="21"/>
      <c r="C117" s="8"/>
      <c r="D117" s="9"/>
      <c r="E117" s="8"/>
      <c r="F117" s="8"/>
      <c r="G117" s="52" t="str">
        <f>IFERROR(AVERAGE(SalaryBands[[#This Row],[Salary Band Min]],SalaryBands[[#This Row],[Salary Band Max]]),"")</f>
        <v/>
      </c>
      <c r="H117" s="8"/>
      <c r="I117" s="21"/>
      <c r="J117" s="8"/>
      <c r="K117" s="15" t="str">
        <f>IFERROR(AVERAGE(SalaryBands[[#This Row],[Salary Range Low]:[Salary Range High]]),"")</f>
        <v/>
      </c>
      <c r="L117" s="40" t="str">
        <f>SalaryBands[[#This Row],[Market Salary Average]]</f>
        <v/>
      </c>
      <c r="M117" s="28"/>
      <c r="N117" s="28"/>
      <c r="CB117" s="27"/>
      <c r="CC117" s="27"/>
    </row>
    <row r="118" spans="1:81" ht="13.8" x14ac:dyDescent="0.25">
      <c r="A118" s="39"/>
      <c r="B118" s="21"/>
      <c r="C118" s="8"/>
      <c r="D118" s="9"/>
      <c r="E118" s="8"/>
      <c r="F118" s="8"/>
      <c r="G118" s="52" t="str">
        <f>IFERROR(AVERAGE(SalaryBands[[#This Row],[Salary Band Min]],SalaryBands[[#This Row],[Salary Band Max]]),"")</f>
        <v/>
      </c>
      <c r="H118" s="8"/>
      <c r="I118" s="21"/>
      <c r="J118" s="8"/>
      <c r="K118" s="15" t="str">
        <f>IFERROR(AVERAGE(SalaryBands[[#This Row],[Salary Range Low]:[Salary Range High]]),"")</f>
        <v/>
      </c>
      <c r="L118" s="40" t="str">
        <f>SalaryBands[[#This Row],[Market Salary Average]]</f>
        <v/>
      </c>
      <c r="M118" s="28"/>
      <c r="N118" s="28"/>
      <c r="CB118" s="27"/>
      <c r="CC118" s="27"/>
    </row>
    <row r="119" spans="1:81" ht="13.8" x14ac:dyDescent="0.25">
      <c r="A119" s="39"/>
      <c r="B119" s="21"/>
      <c r="C119" s="8"/>
      <c r="D119" s="9"/>
      <c r="E119" s="8"/>
      <c r="F119" s="8"/>
      <c r="G119" s="52" t="str">
        <f>IFERROR(AVERAGE(SalaryBands[[#This Row],[Salary Band Min]],SalaryBands[[#This Row],[Salary Band Max]]),"")</f>
        <v/>
      </c>
      <c r="H119" s="8"/>
      <c r="I119" s="21"/>
      <c r="J119" s="8"/>
      <c r="K119" s="15" t="str">
        <f>IFERROR(AVERAGE(SalaryBands[[#This Row],[Salary Range Low]:[Salary Range High]]),"")</f>
        <v/>
      </c>
      <c r="L119" s="40" t="str">
        <f>SalaryBands[[#This Row],[Market Salary Average]]</f>
        <v/>
      </c>
      <c r="M119" s="28"/>
      <c r="N119" s="28"/>
      <c r="CB119" s="27"/>
      <c r="CC119" s="27"/>
    </row>
    <row r="120" spans="1:81" ht="13.8" x14ac:dyDescent="0.25">
      <c r="A120" s="39"/>
      <c r="B120" s="21"/>
      <c r="C120" s="8"/>
      <c r="D120" s="9"/>
      <c r="E120" s="8"/>
      <c r="F120" s="8"/>
      <c r="G120" s="52" t="str">
        <f>IFERROR(AVERAGE(SalaryBands[[#This Row],[Salary Band Min]],SalaryBands[[#This Row],[Salary Band Max]]),"")</f>
        <v/>
      </c>
      <c r="H120" s="8"/>
      <c r="I120" s="21"/>
      <c r="J120" s="8"/>
      <c r="K120" s="15" t="str">
        <f>IFERROR(AVERAGE(SalaryBands[[#This Row],[Salary Range Low]:[Salary Range High]]),"")</f>
        <v/>
      </c>
      <c r="L120" s="40" t="str">
        <f>SalaryBands[[#This Row],[Market Salary Average]]</f>
        <v/>
      </c>
      <c r="M120" s="28"/>
      <c r="N120" s="28"/>
      <c r="CB120" s="27"/>
      <c r="CC120" s="27"/>
    </row>
    <row r="121" spans="1:81" ht="13.8" x14ac:dyDescent="0.25">
      <c r="A121" s="39"/>
      <c r="B121" s="21"/>
      <c r="C121" s="8"/>
      <c r="D121" s="9"/>
      <c r="E121" s="8"/>
      <c r="F121" s="8"/>
      <c r="G121" s="52" t="str">
        <f>IFERROR(AVERAGE(SalaryBands[[#This Row],[Salary Band Min]],SalaryBands[[#This Row],[Salary Band Max]]),"")</f>
        <v/>
      </c>
      <c r="H121" s="8"/>
      <c r="I121" s="21"/>
      <c r="J121" s="8"/>
      <c r="K121" s="15" t="str">
        <f>IFERROR(AVERAGE(SalaryBands[[#This Row],[Salary Range Low]:[Salary Range High]]),"")</f>
        <v/>
      </c>
      <c r="L121" s="40" t="str">
        <f>SalaryBands[[#This Row],[Market Salary Average]]</f>
        <v/>
      </c>
      <c r="M121" s="28"/>
      <c r="N121" s="28"/>
      <c r="CB121" s="27"/>
      <c r="CC121" s="27"/>
    </row>
    <row r="122" spans="1:81" ht="13.8" x14ac:dyDescent="0.25">
      <c r="A122" s="39"/>
      <c r="B122" s="21"/>
      <c r="C122" s="8"/>
      <c r="D122" s="9"/>
      <c r="E122" s="8"/>
      <c r="F122" s="8"/>
      <c r="G122" s="52" t="str">
        <f>IFERROR(AVERAGE(SalaryBands[[#This Row],[Salary Band Min]],SalaryBands[[#This Row],[Salary Band Max]]),"")</f>
        <v/>
      </c>
      <c r="H122" s="8"/>
      <c r="I122" s="21"/>
      <c r="J122" s="8"/>
      <c r="K122" s="15" t="str">
        <f>IFERROR(AVERAGE(SalaryBands[[#This Row],[Salary Range Low]:[Salary Range High]]),"")</f>
        <v/>
      </c>
      <c r="L122" s="40" t="str">
        <f>SalaryBands[[#This Row],[Market Salary Average]]</f>
        <v/>
      </c>
      <c r="M122" s="28"/>
      <c r="N122" s="28"/>
      <c r="CB122" s="27"/>
      <c r="CC122" s="27"/>
    </row>
    <row r="123" spans="1:81" ht="13.8" x14ac:dyDescent="0.25">
      <c r="A123" s="39"/>
      <c r="B123" s="21"/>
      <c r="C123" s="8"/>
      <c r="D123" s="9"/>
      <c r="E123" s="8"/>
      <c r="F123" s="8"/>
      <c r="G123" s="52" t="str">
        <f>IFERROR(AVERAGE(SalaryBands[[#This Row],[Salary Band Min]],SalaryBands[[#This Row],[Salary Band Max]]),"")</f>
        <v/>
      </c>
      <c r="H123" s="8"/>
      <c r="I123" s="21"/>
      <c r="J123" s="8"/>
      <c r="K123" s="15" t="str">
        <f>IFERROR(AVERAGE(SalaryBands[[#This Row],[Salary Range Low]:[Salary Range High]]),"")</f>
        <v/>
      </c>
      <c r="L123" s="40" t="str">
        <f>SalaryBands[[#This Row],[Market Salary Average]]</f>
        <v/>
      </c>
      <c r="M123" s="28"/>
      <c r="N123" s="28"/>
      <c r="CB123" s="27"/>
      <c r="CC123" s="27"/>
    </row>
    <row r="124" spans="1:81" ht="13.8" x14ac:dyDescent="0.25">
      <c r="A124" s="39"/>
      <c r="B124" s="21"/>
      <c r="C124" s="8"/>
      <c r="D124" s="9"/>
      <c r="E124" s="8"/>
      <c r="F124" s="8"/>
      <c r="G124" s="52" t="str">
        <f>IFERROR(AVERAGE(SalaryBands[[#This Row],[Salary Band Min]],SalaryBands[[#This Row],[Salary Band Max]]),"")</f>
        <v/>
      </c>
      <c r="H124" s="8"/>
      <c r="I124" s="21"/>
      <c r="J124" s="8"/>
      <c r="K124" s="15" t="str">
        <f>IFERROR(AVERAGE(SalaryBands[[#This Row],[Salary Range Low]:[Salary Range High]]),"")</f>
        <v/>
      </c>
      <c r="L124" s="40" t="str">
        <f>SalaryBands[[#This Row],[Market Salary Average]]</f>
        <v/>
      </c>
      <c r="M124" s="28"/>
      <c r="N124" s="28"/>
      <c r="CB124" s="27"/>
      <c r="CC124" s="27"/>
    </row>
    <row r="125" spans="1:81" ht="13.8" x14ac:dyDescent="0.25">
      <c r="A125" s="39"/>
      <c r="B125" s="21"/>
      <c r="C125" s="8"/>
      <c r="D125" s="9"/>
      <c r="E125" s="8"/>
      <c r="F125" s="8"/>
      <c r="G125" s="52" t="str">
        <f>IFERROR(AVERAGE(SalaryBands[[#This Row],[Salary Band Min]],SalaryBands[[#This Row],[Salary Band Max]]),"")</f>
        <v/>
      </c>
      <c r="H125" s="8"/>
      <c r="I125" s="21"/>
      <c r="J125" s="8"/>
      <c r="K125" s="15" t="str">
        <f>IFERROR(AVERAGE(SalaryBands[[#This Row],[Salary Range Low]:[Salary Range High]]),"")</f>
        <v/>
      </c>
      <c r="L125" s="40" t="str">
        <f>SalaryBands[[#This Row],[Market Salary Average]]</f>
        <v/>
      </c>
      <c r="M125" s="28"/>
      <c r="N125" s="28"/>
      <c r="CB125" s="27"/>
      <c r="CC125" s="27"/>
    </row>
    <row r="126" spans="1:81" ht="13.8" x14ac:dyDescent="0.25">
      <c r="A126" s="39"/>
      <c r="B126" s="21"/>
      <c r="C126" s="8"/>
      <c r="D126" s="9"/>
      <c r="E126" s="8"/>
      <c r="F126" s="8"/>
      <c r="G126" s="52" t="str">
        <f>IFERROR(AVERAGE(SalaryBands[[#This Row],[Salary Band Min]],SalaryBands[[#This Row],[Salary Band Max]]),"")</f>
        <v/>
      </c>
      <c r="H126" s="8"/>
      <c r="I126" s="21"/>
      <c r="J126" s="8"/>
      <c r="K126" s="15" t="str">
        <f>IFERROR(AVERAGE(SalaryBands[[#This Row],[Salary Range Low]:[Salary Range High]]),"")</f>
        <v/>
      </c>
      <c r="L126" s="40" t="str">
        <f>SalaryBands[[#This Row],[Market Salary Average]]</f>
        <v/>
      </c>
      <c r="M126" s="28"/>
      <c r="N126" s="28"/>
      <c r="CB126" s="27"/>
      <c r="CC126" s="27"/>
    </row>
    <row r="127" spans="1:81" ht="13.8" x14ac:dyDescent="0.25">
      <c r="A127" s="39"/>
      <c r="B127" s="21"/>
      <c r="C127" s="8"/>
      <c r="D127" s="9"/>
      <c r="E127" s="8"/>
      <c r="F127" s="8"/>
      <c r="G127" s="52" t="str">
        <f>IFERROR(AVERAGE(SalaryBands[[#This Row],[Salary Band Min]],SalaryBands[[#This Row],[Salary Band Max]]),"")</f>
        <v/>
      </c>
      <c r="H127" s="8"/>
      <c r="I127" s="21"/>
      <c r="J127" s="8"/>
      <c r="K127" s="15" t="str">
        <f>IFERROR(AVERAGE(SalaryBands[[#This Row],[Salary Range Low]:[Salary Range High]]),"")</f>
        <v/>
      </c>
      <c r="L127" s="40" t="str">
        <f>SalaryBands[[#This Row],[Market Salary Average]]</f>
        <v/>
      </c>
      <c r="M127" s="28"/>
      <c r="N127" s="28"/>
      <c r="CB127" s="27"/>
      <c r="CC127" s="27"/>
    </row>
    <row r="128" spans="1:81" ht="13.8" x14ac:dyDescent="0.25">
      <c r="A128" s="39"/>
      <c r="B128" s="21"/>
      <c r="C128" s="8"/>
      <c r="D128" s="9"/>
      <c r="E128" s="8"/>
      <c r="F128" s="8"/>
      <c r="G128" s="52" t="str">
        <f>IFERROR(AVERAGE(SalaryBands[[#This Row],[Salary Band Min]],SalaryBands[[#This Row],[Salary Band Max]]),"")</f>
        <v/>
      </c>
      <c r="H128" s="8"/>
      <c r="I128" s="21"/>
      <c r="J128" s="8"/>
      <c r="K128" s="15" t="str">
        <f>IFERROR(AVERAGE(SalaryBands[[#This Row],[Salary Range Low]:[Salary Range High]]),"")</f>
        <v/>
      </c>
      <c r="L128" s="40" t="str">
        <f>SalaryBands[[#This Row],[Market Salary Average]]</f>
        <v/>
      </c>
      <c r="M128" s="28"/>
      <c r="N128" s="28"/>
      <c r="CB128" s="27"/>
      <c r="CC128" s="27"/>
    </row>
    <row r="129" spans="1:81" ht="13.8" x14ac:dyDescent="0.25">
      <c r="A129" s="39"/>
      <c r="B129" s="21"/>
      <c r="C129" s="8"/>
      <c r="D129" s="9"/>
      <c r="E129" s="8"/>
      <c r="F129" s="8"/>
      <c r="G129" s="52" t="str">
        <f>IFERROR(AVERAGE(SalaryBands[[#This Row],[Salary Band Min]],SalaryBands[[#This Row],[Salary Band Max]]),"")</f>
        <v/>
      </c>
      <c r="H129" s="8"/>
      <c r="I129" s="21"/>
      <c r="J129" s="8"/>
      <c r="K129" s="15" t="str">
        <f>IFERROR(AVERAGE(SalaryBands[[#This Row],[Salary Range Low]:[Salary Range High]]),"")</f>
        <v/>
      </c>
      <c r="L129" s="40" t="str">
        <f>SalaryBands[[#This Row],[Market Salary Average]]</f>
        <v/>
      </c>
      <c r="M129" s="28"/>
      <c r="N129" s="28"/>
      <c r="CB129" s="27"/>
      <c r="CC129" s="27"/>
    </row>
    <row r="130" spans="1:81" ht="13.8" x14ac:dyDescent="0.25">
      <c r="A130" s="39"/>
      <c r="B130" s="21"/>
      <c r="C130" s="8"/>
      <c r="D130" s="9"/>
      <c r="E130" s="8"/>
      <c r="F130" s="8"/>
      <c r="G130" s="52" t="str">
        <f>IFERROR(AVERAGE(SalaryBands[[#This Row],[Salary Band Min]],SalaryBands[[#This Row],[Salary Band Max]]),"")</f>
        <v/>
      </c>
      <c r="H130" s="8"/>
      <c r="I130" s="21"/>
      <c r="J130" s="8"/>
      <c r="K130" s="15" t="str">
        <f>IFERROR(AVERAGE(SalaryBands[[#This Row],[Salary Range Low]:[Salary Range High]]),"")</f>
        <v/>
      </c>
      <c r="L130" s="40" t="str">
        <f>SalaryBands[[#This Row],[Market Salary Average]]</f>
        <v/>
      </c>
      <c r="M130" s="28"/>
      <c r="N130" s="28"/>
      <c r="CB130" s="27"/>
      <c r="CC130" s="27"/>
    </row>
    <row r="131" spans="1:81" ht="13.8" x14ac:dyDescent="0.25">
      <c r="A131" s="39"/>
      <c r="B131" s="21"/>
      <c r="C131" s="8"/>
      <c r="D131" s="9"/>
      <c r="E131" s="8"/>
      <c r="F131" s="8"/>
      <c r="G131" s="52" t="str">
        <f>IFERROR(AVERAGE(SalaryBands[[#This Row],[Salary Band Min]],SalaryBands[[#This Row],[Salary Band Max]]),"")</f>
        <v/>
      </c>
      <c r="H131" s="8"/>
      <c r="I131" s="21"/>
      <c r="J131" s="8"/>
      <c r="K131" s="15" t="str">
        <f>IFERROR(AVERAGE(SalaryBands[[#This Row],[Salary Range Low]:[Salary Range High]]),"")</f>
        <v/>
      </c>
      <c r="L131" s="40" t="str">
        <f>SalaryBands[[#This Row],[Market Salary Average]]</f>
        <v/>
      </c>
      <c r="M131" s="28"/>
      <c r="N131" s="28"/>
      <c r="CB131" s="27"/>
      <c r="CC131" s="27"/>
    </row>
    <row r="132" spans="1:81" ht="13.8" x14ac:dyDescent="0.25">
      <c r="A132" s="39"/>
      <c r="B132" s="21"/>
      <c r="C132" s="8"/>
      <c r="D132" s="9"/>
      <c r="E132" s="8"/>
      <c r="F132" s="8"/>
      <c r="G132" s="52" t="str">
        <f>IFERROR(AVERAGE(SalaryBands[[#This Row],[Salary Band Min]],SalaryBands[[#This Row],[Salary Band Max]]),"")</f>
        <v/>
      </c>
      <c r="H132" s="8"/>
      <c r="I132" s="21"/>
      <c r="J132" s="8"/>
      <c r="K132" s="15" t="str">
        <f>IFERROR(AVERAGE(SalaryBands[[#This Row],[Salary Range Low]:[Salary Range High]]),"")</f>
        <v/>
      </c>
      <c r="L132" s="40" t="str">
        <f>SalaryBands[[#This Row],[Market Salary Average]]</f>
        <v/>
      </c>
      <c r="M132" s="28"/>
      <c r="N132" s="28"/>
      <c r="CB132" s="27"/>
      <c r="CC132" s="27"/>
    </row>
    <row r="133" spans="1:81" ht="13.8" x14ac:dyDescent="0.25">
      <c r="A133" s="39"/>
      <c r="B133" s="21"/>
      <c r="C133" s="8"/>
      <c r="D133" s="9"/>
      <c r="E133" s="8"/>
      <c r="F133" s="8"/>
      <c r="G133" s="52" t="str">
        <f>IFERROR(AVERAGE(SalaryBands[[#This Row],[Salary Band Min]],SalaryBands[[#This Row],[Salary Band Max]]),"")</f>
        <v/>
      </c>
      <c r="H133" s="8"/>
      <c r="I133" s="21"/>
      <c r="J133" s="8"/>
      <c r="K133" s="15" t="str">
        <f>IFERROR(AVERAGE(SalaryBands[[#This Row],[Salary Range Low]:[Salary Range High]]),"")</f>
        <v/>
      </c>
      <c r="L133" s="40" t="str">
        <f>SalaryBands[[#This Row],[Market Salary Average]]</f>
        <v/>
      </c>
      <c r="M133" s="28"/>
      <c r="N133" s="28"/>
      <c r="CB133" s="27"/>
      <c r="CC133" s="27"/>
    </row>
    <row r="134" spans="1:81" ht="13.8" x14ac:dyDescent="0.25">
      <c r="A134" s="39"/>
      <c r="B134" s="21"/>
      <c r="C134" s="8"/>
      <c r="D134" s="9"/>
      <c r="E134" s="8"/>
      <c r="F134" s="8"/>
      <c r="G134" s="52" t="str">
        <f>IFERROR(AVERAGE(SalaryBands[[#This Row],[Salary Band Min]],SalaryBands[[#This Row],[Salary Band Max]]),"")</f>
        <v/>
      </c>
      <c r="H134" s="8"/>
      <c r="I134" s="21"/>
      <c r="J134" s="8"/>
      <c r="K134" s="15" t="str">
        <f>IFERROR(AVERAGE(SalaryBands[[#This Row],[Salary Range Low]:[Salary Range High]]),"")</f>
        <v/>
      </c>
      <c r="L134" s="40" t="str">
        <f>SalaryBands[[#This Row],[Market Salary Average]]</f>
        <v/>
      </c>
      <c r="M134" s="28"/>
      <c r="N134" s="28"/>
      <c r="CB134" s="27"/>
      <c r="CC134" s="27"/>
    </row>
    <row r="135" spans="1:81" ht="13.8" x14ac:dyDescent="0.25">
      <c r="A135" s="39"/>
      <c r="B135" s="21"/>
      <c r="C135" s="8"/>
      <c r="D135" s="9"/>
      <c r="E135" s="8"/>
      <c r="F135" s="8"/>
      <c r="G135" s="52" t="str">
        <f>IFERROR(AVERAGE(SalaryBands[[#This Row],[Salary Band Min]],SalaryBands[[#This Row],[Salary Band Max]]),"")</f>
        <v/>
      </c>
      <c r="H135" s="8"/>
      <c r="I135" s="21"/>
      <c r="J135" s="8"/>
      <c r="K135" s="15" t="str">
        <f>IFERROR(AVERAGE(SalaryBands[[#This Row],[Salary Range Low]:[Salary Range High]]),"")</f>
        <v/>
      </c>
      <c r="L135" s="40" t="str">
        <f>SalaryBands[[#This Row],[Market Salary Average]]</f>
        <v/>
      </c>
      <c r="M135" s="28"/>
      <c r="N135" s="28"/>
      <c r="CB135" s="27"/>
      <c r="CC135" s="27"/>
    </row>
    <row r="136" spans="1:81" ht="13.8" x14ac:dyDescent="0.25">
      <c r="A136" s="39"/>
      <c r="B136" s="21"/>
      <c r="C136" s="8"/>
      <c r="D136" s="9"/>
      <c r="E136" s="8"/>
      <c r="F136" s="8"/>
      <c r="G136" s="52" t="str">
        <f>IFERROR(AVERAGE(SalaryBands[[#This Row],[Salary Band Min]],SalaryBands[[#This Row],[Salary Band Max]]),"")</f>
        <v/>
      </c>
      <c r="H136" s="8"/>
      <c r="I136" s="21"/>
      <c r="J136" s="8"/>
      <c r="K136" s="15" t="str">
        <f>IFERROR(AVERAGE(SalaryBands[[#This Row],[Salary Range Low]:[Salary Range High]]),"")</f>
        <v/>
      </c>
      <c r="L136" s="40" t="str">
        <f>SalaryBands[[#This Row],[Market Salary Average]]</f>
        <v/>
      </c>
      <c r="M136" s="28"/>
      <c r="N136" s="28"/>
      <c r="CB136" s="27"/>
      <c r="CC136" s="27"/>
    </row>
    <row r="137" spans="1:81" ht="13.8" x14ac:dyDescent="0.25">
      <c r="A137" s="39"/>
      <c r="B137" s="21"/>
      <c r="C137" s="8"/>
      <c r="D137" s="9"/>
      <c r="E137" s="8"/>
      <c r="F137" s="8"/>
      <c r="G137" s="52" t="str">
        <f>IFERROR(AVERAGE(SalaryBands[[#This Row],[Salary Band Min]],SalaryBands[[#This Row],[Salary Band Max]]),"")</f>
        <v/>
      </c>
      <c r="H137" s="8"/>
      <c r="I137" s="21"/>
      <c r="J137" s="8"/>
      <c r="K137" s="15" t="str">
        <f>IFERROR(AVERAGE(SalaryBands[[#This Row],[Salary Range Low]:[Salary Range High]]),"")</f>
        <v/>
      </c>
      <c r="L137" s="40" t="str">
        <f>SalaryBands[[#This Row],[Market Salary Average]]</f>
        <v/>
      </c>
      <c r="M137" s="28"/>
      <c r="N137" s="28"/>
      <c r="CB137" s="27"/>
      <c r="CC137" s="27"/>
    </row>
    <row r="138" spans="1:81" ht="13.8" x14ac:dyDescent="0.25">
      <c r="A138" s="39"/>
      <c r="B138" s="21"/>
      <c r="C138" s="8"/>
      <c r="D138" s="9"/>
      <c r="E138" s="8"/>
      <c r="F138" s="8"/>
      <c r="G138" s="52" t="str">
        <f>IFERROR(AVERAGE(SalaryBands[[#This Row],[Salary Band Min]],SalaryBands[[#This Row],[Salary Band Max]]),"")</f>
        <v/>
      </c>
      <c r="H138" s="8"/>
      <c r="I138" s="21"/>
      <c r="J138" s="8"/>
      <c r="K138" s="15" t="str">
        <f>IFERROR(AVERAGE(SalaryBands[[#This Row],[Salary Range Low]:[Salary Range High]]),"")</f>
        <v/>
      </c>
      <c r="L138" s="40" t="str">
        <f>SalaryBands[[#This Row],[Market Salary Average]]</f>
        <v/>
      </c>
      <c r="M138" s="28"/>
      <c r="N138" s="28"/>
      <c r="CB138" s="27"/>
      <c r="CC138" s="27"/>
    </row>
    <row r="139" spans="1:81" ht="13.8" x14ac:dyDescent="0.25">
      <c r="A139" s="39"/>
      <c r="B139" s="21"/>
      <c r="C139" s="8"/>
      <c r="D139" s="9"/>
      <c r="E139" s="8"/>
      <c r="F139" s="8"/>
      <c r="G139" s="52" t="str">
        <f>IFERROR(AVERAGE(SalaryBands[[#This Row],[Salary Band Min]],SalaryBands[[#This Row],[Salary Band Max]]),"")</f>
        <v/>
      </c>
      <c r="H139" s="8"/>
      <c r="I139" s="21"/>
      <c r="J139" s="8"/>
      <c r="K139" s="15" t="str">
        <f>IFERROR(AVERAGE(SalaryBands[[#This Row],[Salary Range Low]:[Salary Range High]]),"")</f>
        <v/>
      </c>
      <c r="L139" s="40" t="str">
        <f>SalaryBands[[#This Row],[Market Salary Average]]</f>
        <v/>
      </c>
      <c r="M139" s="28"/>
      <c r="N139" s="28"/>
      <c r="CB139" s="27"/>
      <c r="CC139" s="27"/>
    </row>
    <row r="140" spans="1:81" ht="13.8" x14ac:dyDescent="0.25">
      <c r="A140" s="39"/>
      <c r="B140" s="21"/>
      <c r="C140" s="8"/>
      <c r="D140" s="9"/>
      <c r="E140" s="8"/>
      <c r="F140" s="8"/>
      <c r="G140" s="52" t="str">
        <f>IFERROR(AVERAGE(SalaryBands[[#This Row],[Salary Band Min]],SalaryBands[[#This Row],[Salary Band Max]]),"")</f>
        <v/>
      </c>
      <c r="H140" s="8"/>
      <c r="I140" s="21"/>
      <c r="J140" s="8"/>
      <c r="K140" s="15" t="str">
        <f>IFERROR(AVERAGE(SalaryBands[[#This Row],[Salary Range Low]:[Salary Range High]]),"")</f>
        <v/>
      </c>
      <c r="L140" s="40" t="str">
        <f>SalaryBands[[#This Row],[Market Salary Average]]</f>
        <v/>
      </c>
      <c r="M140" s="28"/>
      <c r="N140" s="28"/>
      <c r="CB140" s="27"/>
      <c r="CC140" s="27"/>
    </row>
    <row r="141" spans="1:81" ht="13.8" x14ac:dyDescent="0.25">
      <c r="A141" s="39"/>
      <c r="B141" s="21"/>
      <c r="C141" s="8"/>
      <c r="D141" s="9"/>
      <c r="E141" s="8"/>
      <c r="F141" s="8"/>
      <c r="G141" s="52" t="str">
        <f>IFERROR(AVERAGE(SalaryBands[[#This Row],[Salary Band Min]],SalaryBands[[#This Row],[Salary Band Max]]),"")</f>
        <v/>
      </c>
      <c r="H141" s="8"/>
      <c r="I141" s="21"/>
      <c r="J141" s="8"/>
      <c r="K141" s="15" t="str">
        <f>IFERROR(AVERAGE(SalaryBands[[#This Row],[Salary Range Low]:[Salary Range High]]),"")</f>
        <v/>
      </c>
      <c r="L141" s="40" t="str">
        <f>SalaryBands[[#This Row],[Market Salary Average]]</f>
        <v/>
      </c>
      <c r="M141" s="28"/>
      <c r="N141" s="28"/>
      <c r="CB141" s="27"/>
      <c r="CC141" s="27"/>
    </row>
    <row r="142" spans="1:81" ht="13.8" x14ac:dyDescent="0.25">
      <c r="A142" s="39"/>
      <c r="B142" s="21"/>
      <c r="C142" s="8"/>
      <c r="D142" s="9"/>
      <c r="E142" s="8"/>
      <c r="F142" s="8"/>
      <c r="G142" s="52" t="str">
        <f>IFERROR(AVERAGE(SalaryBands[[#This Row],[Salary Band Min]],SalaryBands[[#This Row],[Salary Band Max]]),"")</f>
        <v/>
      </c>
      <c r="H142" s="8"/>
      <c r="I142" s="21"/>
      <c r="J142" s="8"/>
      <c r="K142" s="15" t="str">
        <f>IFERROR(AVERAGE(SalaryBands[[#This Row],[Salary Range Low]:[Salary Range High]]),"")</f>
        <v/>
      </c>
      <c r="L142" s="40" t="str">
        <f>SalaryBands[[#This Row],[Market Salary Average]]</f>
        <v/>
      </c>
      <c r="M142" s="28"/>
      <c r="N142" s="28"/>
      <c r="CB142" s="27"/>
      <c r="CC142" s="27"/>
    </row>
    <row r="143" spans="1:81" ht="13.8" x14ac:dyDescent="0.25">
      <c r="A143" s="39"/>
      <c r="B143" s="21"/>
      <c r="C143" s="8"/>
      <c r="D143" s="9"/>
      <c r="E143" s="8"/>
      <c r="F143" s="8"/>
      <c r="G143" s="52" t="str">
        <f>IFERROR(AVERAGE(SalaryBands[[#This Row],[Salary Band Min]],SalaryBands[[#This Row],[Salary Band Max]]),"")</f>
        <v/>
      </c>
      <c r="H143" s="8"/>
      <c r="I143" s="21"/>
      <c r="J143" s="8"/>
      <c r="K143" s="15" t="str">
        <f>IFERROR(AVERAGE(SalaryBands[[#This Row],[Salary Range Low]:[Salary Range High]]),"")</f>
        <v/>
      </c>
      <c r="L143" s="40" t="str">
        <f>SalaryBands[[#This Row],[Market Salary Average]]</f>
        <v/>
      </c>
      <c r="M143" s="28"/>
      <c r="N143" s="28"/>
      <c r="CB143" s="27"/>
      <c r="CC143" s="27"/>
    </row>
    <row r="144" spans="1:81" ht="13.8" x14ac:dyDescent="0.25">
      <c r="A144" s="39"/>
      <c r="B144" s="21"/>
      <c r="C144" s="8"/>
      <c r="D144" s="9"/>
      <c r="E144" s="8"/>
      <c r="F144" s="8"/>
      <c r="G144" s="52" t="str">
        <f>IFERROR(AVERAGE(SalaryBands[[#This Row],[Salary Band Min]],SalaryBands[[#This Row],[Salary Band Max]]),"")</f>
        <v/>
      </c>
      <c r="H144" s="8"/>
      <c r="I144" s="21"/>
      <c r="J144" s="8"/>
      <c r="K144" s="15" t="str">
        <f>IFERROR(AVERAGE(SalaryBands[[#This Row],[Salary Range Low]:[Salary Range High]]),"")</f>
        <v/>
      </c>
      <c r="L144" s="40" t="str">
        <f>SalaryBands[[#This Row],[Market Salary Average]]</f>
        <v/>
      </c>
      <c r="M144" s="28"/>
      <c r="N144" s="28"/>
      <c r="CB144" s="27"/>
      <c r="CC144" s="27"/>
    </row>
    <row r="145" spans="1:81" ht="13.8" x14ac:dyDescent="0.25">
      <c r="A145" s="39"/>
      <c r="B145" s="21"/>
      <c r="C145" s="8"/>
      <c r="D145" s="9"/>
      <c r="E145" s="8"/>
      <c r="F145" s="8"/>
      <c r="G145" s="52" t="str">
        <f>IFERROR(AVERAGE(SalaryBands[[#This Row],[Salary Band Min]],SalaryBands[[#This Row],[Salary Band Max]]),"")</f>
        <v/>
      </c>
      <c r="H145" s="8"/>
      <c r="I145" s="21"/>
      <c r="J145" s="8"/>
      <c r="K145" s="15" t="str">
        <f>IFERROR(AVERAGE(SalaryBands[[#This Row],[Salary Range Low]:[Salary Range High]]),"")</f>
        <v/>
      </c>
      <c r="L145" s="40" t="str">
        <f>SalaryBands[[#This Row],[Market Salary Average]]</f>
        <v/>
      </c>
      <c r="M145" s="28"/>
      <c r="N145" s="28"/>
      <c r="CB145" s="27"/>
      <c r="CC145" s="27"/>
    </row>
    <row r="146" spans="1:81" ht="13.8" x14ac:dyDescent="0.25">
      <c r="A146" s="39"/>
      <c r="B146" s="21"/>
      <c r="C146" s="8"/>
      <c r="D146" s="9"/>
      <c r="E146" s="8"/>
      <c r="F146" s="8"/>
      <c r="G146" s="52" t="str">
        <f>IFERROR(AVERAGE(SalaryBands[[#This Row],[Salary Band Min]],SalaryBands[[#This Row],[Salary Band Max]]),"")</f>
        <v/>
      </c>
      <c r="H146" s="8"/>
      <c r="I146" s="21"/>
      <c r="J146" s="8"/>
      <c r="K146" s="15" t="str">
        <f>IFERROR(AVERAGE(SalaryBands[[#This Row],[Salary Range Low]:[Salary Range High]]),"")</f>
        <v/>
      </c>
      <c r="L146" s="40" t="str">
        <f>SalaryBands[[#This Row],[Market Salary Average]]</f>
        <v/>
      </c>
      <c r="M146" s="28"/>
      <c r="N146" s="28"/>
      <c r="CB146" s="27"/>
      <c r="CC146" s="27"/>
    </row>
    <row r="147" spans="1:81" ht="13.8" x14ac:dyDescent="0.25">
      <c r="A147" s="39"/>
      <c r="B147" s="21"/>
      <c r="C147" s="8"/>
      <c r="D147" s="9"/>
      <c r="E147" s="8"/>
      <c r="F147" s="8"/>
      <c r="G147" s="52" t="str">
        <f>IFERROR(AVERAGE(SalaryBands[[#This Row],[Salary Band Min]],SalaryBands[[#This Row],[Salary Band Max]]),"")</f>
        <v/>
      </c>
      <c r="H147" s="8"/>
      <c r="I147" s="21"/>
      <c r="J147" s="8"/>
      <c r="K147" s="15" t="str">
        <f>IFERROR(AVERAGE(SalaryBands[[#This Row],[Salary Range Low]:[Salary Range High]]),"")</f>
        <v/>
      </c>
      <c r="L147" s="40" t="str">
        <f>SalaryBands[[#This Row],[Market Salary Average]]</f>
        <v/>
      </c>
      <c r="M147" s="28"/>
      <c r="N147" s="28"/>
      <c r="CB147" s="27"/>
      <c r="CC147" s="27"/>
    </row>
    <row r="148" spans="1:81" ht="13.8" x14ac:dyDescent="0.25">
      <c r="A148" s="39"/>
      <c r="B148" s="21"/>
      <c r="C148" s="8"/>
      <c r="D148" s="9"/>
      <c r="E148" s="8"/>
      <c r="F148" s="8"/>
      <c r="G148" s="52" t="str">
        <f>IFERROR(AVERAGE(SalaryBands[[#This Row],[Salary Band Min]],SalaryBands[[#This Row],[Salary Band Max]]),"")</f>
        <v/>
      </c>
      <c r="H148" s="8"/>
      <c r="I148" s="21"/>
      <c r="J148" s="8"/>
      <c r="K148" s="15" t="str">
        <f>IFERROR(AVERAGE(SalaryBands[[#This Row],[Salary Range Low]:[Salary Range High]]),"")</f>
        <v/>
      </c>
      <c r="L148" s="40" t="str">
        <f>SalaryBands[[#This Row],[Market Salary Average]]</f>
        <v/>
      </c>
      <c r="M148" s="28"/>
      <c r="N148" s="28"/>
      <c r="CB148" s="27"/>
      <c r="CC148" s="27"/>
    </row>
    <row r="149" spans="1:81" ht="13.8" x14ac:dyDescent="0.25">
      <c r="A149" s="39"/>
      <c r="B149" s="21"/>
      <c r="C149" s="8"/>
      <c r="D149" s="9"/>
      <c r="E149" s="8"/>
      <c r="F149" s="8"/>
      <c r="G149" s="52" t="str">
        <f>IFERROR(AVERAGE(SalaryBands[[#This Row],[Salary Band Min]],SalaryBands[[#This Row],[Salary Band Max]]),"")</f>
        <v/>
      </c>
      <c r="H149" s="8"/>
      <c r="I149" s="21"/>
      <c r="J149" s="8"/>
      <c r="K149" s="15" t="str">
        <f>IFERROR(AVERAGE(SalaryBands[[#This Row],[Salary Range Low]:[Salary Range High]]),"")</f>
        <v/>
      </c>
      <c r="L149" s="40" t="str">
        <f>SalaryBands[[#This Row],[Market Salary Average]]</f>
        <v/>
      </c>
      <c r="M149" s="28"/>
      <c r="N149" s="28"/>
      <c r="CB149" s="27"/>
      <c r="CC149" s="27"/>
    </row>
    <row r="150" spans="1:81" ht="13.8" x14ac:dyDescent="0.25">
      <c r="A150" s="39"/>
      <c r="B150" s="21"/>
      <c r="C150" s="8"/>
      <c r="D150" s="9"/>
      <c r="E150" s="8"/>
      <c r="F150" s="8"/>
      <c r="G150" s="52" t="str">
        <f>IFERROR(AVERAGE(SalaryBands[[#This Row],[Salary Band Min]],SalaryBands[[#This Row],[Salary Band Max]]),"")</f>
        <v/>
      </c>
      <c r="H150" s="8"/>
      <c r="I150" s="21"/>
      <c r="J150" s="8"/>
      <c r="K150" s="15" t="str">
        <f>IFERROR(AVERAGE(SalaryBands[[#This Row],[Salary Range Low]:[Salary Range High]]),"")</f>
        <v/>
      </c>
      <c r="L150" s="40" t="str">
        <f>SalaryBands[[#This Row],[Market Salary Average]]</f>
        <v/>
      </c>
      <c r="M150" s="28"/>
      <c r="N150" s="28"/>
      <c r="CB150" s="27"/>
      <c r="CC150" s="27"/>
    </row>
    <row r="151" spans="1:81" ht="13.8" x14ac:dyDescent="0.25">
      <c r="A151" s="39"/>
      <c r="B151" s="21"/>
      <c r="C151" s="8"/>
      <c r="D151" s="9"/>
      <c r="E151" s="8"/>
      <c r="F151" s="8"/>
      <c r="G151" s="52" t="str">
        <f>IFERROR(AVERAGE(SalaryBands[[#This Row],[Salary Band Min]],SalaryBands[[#This Row],[Salary Band Max]]),"")</f>
        <v/>
      </c>
      <c r="H151" s="8"/>
      <c r="I151" s="21"/>
      <c r="J151" s="8"/>
      <c r="K151" s="15" t="str">
        <f>IFERROR(AVERAGE(SalaryBands[[#This Row],[Salary Range Low]:[Salary Range High]]),"")</f>
        <v/>
      </c>
      <c r="L151" s="40" t="str">
        <f>SalaryBands[[#This Row],[Market Salary Average]]</f>
        <v/>
      </c>
      <c r="M151" s="28"/>
      <c r="N151" s="28"/>
      <c r="CB151" s="27"/>
      <c r="CC151" s="27"/>
    </row>
    <row r="152" spans="1:81" ht="13.8" x14ac:dyDescent="0.25">
      <c r="A152" s="39"/>
      <c r="B152" s="21"/>
      <c r="C152" s="8"/>
      <c r="D152" s="9"/>
      <c r="E152" s="8"/>
      <c r="F152" s="8"/>
      <c r="G152" s="52" t="str">
        <f>IFERROR(AVERAGE(SalaryBands[[#This Row],[Salary Band Min]],SalaryBands[[#This Row],[Salary Band Max]]),"")</f>
        <v/>
      </c>
      <c r="H152" s="8"/>
      <c r="I152" s="21"/>
      <c r="J152" s="8"/>
      <c r="K152" s="15" t="str">
        <f>IFERROR(AVERAGE(SalaryBands[[#This Row],[Salary Range Low]:[Salary Range High]]),"")</f>
        <v/>
      </c>
      <c r="L152" s="40" t="str">
        <f>SalaryBands[[#This Row],[Market Salary Average]]</f>
        <v/>
      </c>
      <c r="M152" s="28"/>
      <c r="N152" s="28"/>
      <c r="CB152" s="27"/>
      <c r="CC152" s="27"/>
    </row>
    <row r="153" spans="1:81" ht="13.8" x14ac:dyDescent="0.25">
      <c r="A153" s="39"/>
      <c r="B153" s="21"/>
      <c r="C153" s="8"/>
      <c r="D153" s="9"/>
      <c r="E153" s="8"/>
      <c r="F153" s="8"/>
      <c r="G153" s="52" t="str">
        <f>IFERROR(AVERAGE(SalaryBands[[#This Row],[Salary Band Min]],SalaryBands[[#This Row],[Salary Band Max]]),"")</f>
        <v/>
      </c>
      <c r="H153" s="8"/>
      <c r="I153" s="21"/>
      <c r="J153" s="8"/>
      <c r="K153" s="15" t="str">
        <f>IFERROR(AVERAGE(SalaryBands[[#This Row],[Salary Range Low]:[Salary Range High]]),"")</f>
        <v/>
      </c>
      <c r="L153" s="40" t="str">
        <f>SalaryBands[[#This Row],[Market Salary Average]]</f>
        <v/>
      </c>
      <c r="M153" s="28"/>
      <c r="N153" s="28"/>
      <c r="CB153" s="27"/>
      <c r="CC153" s="27"/>
    </row>
    <row r="154" spans="1:81" ht="13.8" x14ac:dyDescent="0.25">
      <c r="A154" s="39"/>
      <c r="B154" s="21"/>
      <c r="C154" s="8"/>
      <c r="D154" s="9"/>
      <c r="E154" s="8"/>
      <c r="F154" s="8"/>
      <c r="G154" s="52" t="str">
        <f>IFERROR(AVERAGE(SalaryBands[[#This Row],[Salary Band Min]],SalaryBands[[#This Row],[Salary Band Max]]),"")</f>
        <v/>
      </c>
      <c r="H154" s="8"/>
      <c r="I154" s="21"/>
      <c r="J154" s="8"/>
      <c r="K154" s="15" t="str">
        <f>IFERROR(AVERAGE(SalaryBands[[#This Row],[Salary Range Low]:[Salary Range High]]),"")</f>
        <v/>
      </c>
      <c r="L154" s="40" t="str">
        <f>SalaryBands[[#This Row],[Market Salary Average]]</f>
        <v/>
      </c>
      <c r="M154" s="28"/>
      <c r="N154" s="28"/>
      <c r="CB154" s="27"/>
      <c r="CC154" s="27"/>
    </row>
    <row r="155" spans="1:81" ht="13.8" x14ac:dyDescent="0.25">
      <c r="A155" s="39"/>
      <c r="B155" s="21"/>
      <c r="C155" s="8"/>
      <c r="D155" s="9"/>
      <c r="E155" s="8"/>
      <c r="F155" s="8"/>
      <c r="G155" s="52" t="str">
        <f>IFERROR(AVERAGE(SalaryBands[[#This Row],[Salary Band Min]],SalaryBands[[#This Row],[Salary Band Max]]),"")</f>
        <v/>
      </c>
      <c r="H155" s="8"/>
      <c r="I155" s="21"/>
      <c r="J155" s="8"/>
      <c r="K155" s="15" t="str">
        <f>IFERROR(AVERAGE(SalaryBands[[#This Row],[Salary Range Low]:[Salary Range High]]),"")</f>
        <v/>
      </c>
      <c r="L155" s="40" t="str">
        <f>SalaryBands[[#This Row],[Market Salary Average]]</f>
        <v/>
      </c>
      <c r="M155" s="28"/>
      <c r="N155" s="28"/>
      <c r="CB155" s="27"/>
      <c r="CC155" s="27"/>
    </row>
    <row r="156" spans="1:81" ht="13.8" x14ac:dyDescent="0.25">
      <c r="A156" s="39"/>
      <c r="B156" s="21"/>
      <c r="C156" s="8"/>
      <c r="D156" s="9"/>
      <c r="E156" s="8"/>
      <c r="F156" s="8"/>
      <c r="G156" s="52" t="str">
        <f>IFERROR(AVERAGE(SalaryBands[[#This Row],[Salary Band Min]],SalaryBands[[#This Row],[Salary Band Max]]),"")</f>
        <v/>
      </c>
      <c r="H156" s="8"/>
      <c r="I156" s="21"/>
      <c r="J156" s="8"/>
      <c r="K156" s="15" t="str">
        <f>IFERROR(AVERAGE(SalaryBands[[#This Row],[Salary Range Low]:[Salary Range High]]),"")</f>
        <v/>
      </c>
      <c r="L156" s="40" t="str">
        <f>SalaryBands[[#This Row],[Market Salary Average]]</f>
        <v/>
      </c>
      <c r="M156" s="28"/>
      <c r="N156" s="28"/>
      <c r="CB156" s="27"/>
      <c r="CC156" s="27"/>
    </row>
    <row r="157" spans="1:81" ht="13.8" x14ac:dyDescent="0.25">
      <c r="A157" s="39"/>
      <c r="B157" s="21"/>
      <c r="C157" s="8"/>
      <c r="D157" s="9"/>
      <c r="E157" s="8"/>
      <c r="F157" s="8"/>
      <c r="G157" s="52" t="str">
        <f>IFERROR(AVERAGE(SalaryBands[[#This Row],[Salary Band Min]],SalaryBands[[#This Row],[Salary Band Max]]),"")</f>
        <v/>
      </c>
      <c r="H157" s="8"/>
      <c r="I157" s="21"/>
      <c r="J157" s="8"/>
      <c r="K157" s="15" t="str">
        <f>IFERROR(AVERAGE(SalaryBands[[#This Row],[Salary Range Low]:[Salary Range High]]),"")</f>
        <v/>
      </c>
      <c r="L157" s="40" t="str">
        <f>SalaryBands[[#This Row],[Market Salary Average]]</f>
        <v/>
      </c>
      <c r="M157" s="28"/>
      <c r="N157" s="28"/>
      <c r="CB157" s="27"/>
      <c r="CC157" s="27"/>
    </row>
    <row r="158" spans="1:81" ht="13.8" x14ac:dyDescent="0.25">
      <c r="A158" s="39"/>
      <c r="B158" s="21"/>
      <c r="C158" s="8"/>
      <c r="D158" s="9"/>
      <c r="E158" s="8"/>
      <c r="F158" s="8"/>
      <c r="G158" s="52" t="str">
        <f>IFERROR(AVERAGE(SalaryBands[[#This Row],[Salary Band Min]],SalaryBands[[#This Row],[Salary Band Max]]),"")</f>
        <v/>
      </c>
      <c r="H158" s="8"/>
      <c r="I158" s="21"/>
      <c r="J158" s="8"/>
      <c r="K158" s="15" t="str">
        <f>IFERROR(AVERAGE(SalaryBands[[#This Row],[Salary Range Low]:[Salary Range High]]),"")</f>
        <v/>
      </c>
      <c r="L158" s="40" t="str">
        <f>SalaryBands[[#This Row],[Market Salary Average]]</f>
        <v/>
      </c>
      <c r="M158" s="28"/>
      <c r="N158" s="28"/>
      <c r="CB158" s="27"/>
      <c r="CC158" s="27"/>
    </row>
    <row r="159" spans="1:81" ht="13.8" x14ac:dyDescent="0.25">
      <c r="A159" s="39"/>
      <c r="B159" s="21"/>
      <c r="C159" s="8"/>
      <c r="D159" s="9"/>
      <c r="E159" s="8"/>
      <c r="F159" s="8"/>
      <c r="G159" s="52" t="str">
        <f>IFERROR(AVERAGE(SalaryBands[[#This Row],[Salary Band Min]],SalaryBands[[#This Row],[Salary Band Max]]),"")</f>
        <v/>
      </c>
      <c r="H159" s="8"/>
      <c r="I159" s="21"/>
      <c r="J159" s="8"/>
      <c r="K159" s="15" t="str">
        <f>IFERROR(AVERAGE(SalaryBands[[#This Row],[Salary Range Low]:[Salary Range High]]),"")</f>
        <v/>
      </c>
      <c r="L159" s="40" t="str">
        <f>SalaryBands[[#This Row],[Market Salary Average]]</f>
        <v/>
      </c>
      <c r="M159" s="28"/>
      <c r="N159" s="28"/>
      <c r="CB159" s="27"/>
      <c r="CC159" s="27"/>
    </row>
    <row r="160" spans="1:81" ht="13.8" x14ac:dyDescent="0.25">
      <c r="A160" s="39"/>
      <c r="B160" s="21"/>
      <c r="C160" s="8"/>
      <c r="D160" s="9"/>
      <c r="E160" s="8"/>
      <c r="F160" s="8"/>
      <c r="G160" s="52" t="str">
        <f>IFERROR(AVERAGE(SalaryBands[[#This Row],[Salary Band Min]],SalaryBands[[#This Row],[Salary Band Max]]),"")</f>
        <v/>
      </c>
      <c r="H160" s="8"/>
      <c r="I160" s="21"/>
      <c r="J160" s="8"/>
      <c r="K160" s="15" t="str">
        <f>IFERROR(AVERAGE(SalaryBands[[#This Row],[Salary Range Low]:[Salary Range High]]),"")</f>
        <v/>
      </c>
      <c r="L160" s="40" t="str">
        <f>SalaryBands[[#This Row],[Market Salary Average]]</f>
        <v/>
      </c>
      <c r="M160" s="28"/>
      <c r="N160" s="28"/>
      <c r="CB160" s="27"/>
      <c r="CC160" s="27"/>
    </row>
    <row r="161" spans="1:81" ht="13.8" x14ac:dyDescent="0.25">
      <c r="A161" s="39"/>
      <c r="B161" s="21"/>
      <c r="C161" s="8"/>
      <c r="D161" s="9"/>
      <c r="E161" s="8"/>
      <c r="F161" s="8"/>
      <c r="G161" s="52" t="str">
        <f>IFERROR(AVERAGE(SalaryBands[[#This Row],[Salary Band Min]],SalaryBands[[#This Row],[Salary Band Max]]),"")</f>
        <v/>
      </c>
      <c r="H161" s="8"/>
      <c r="I161" s="21"/>
      <c r="J161" s="8"/>
      <c r="K161" s="15" t="str">
        <f>IFERROR(AVERAGE(SalaryBands[[#This Row],[Salary Range Low]:[Salary Range High]]),"")</f>
        <v/>
      </c>
      <c r="L161" s="40" t="str">
        <f>SalaryBands[[#This Row],[Market Salary Average]]</f>
        <v/>
      </c>
      <c r="M161" s="28"/>
      <c r="N161" s="28"/>
      <c r="CB161" s="27"/>
      <c r="CC161" s="27"/>
    </row>
    <row r="162" spans="1:81" ht="13.8" x14ac:dyDescent="0.25">
      <c r="A162" s="39"/>
      <c r="B162" s="21"/>
      <c r="C162" s="8"/>
      <c r="D162" s="9"/>
      <c r="E162" s="8"/>
      <c r="F162" s="8"/>
      <c r="G162" s="52" t="str">
        <f>IFERROR(AVERAGE(SalaryBands[[#This Row],[Salary Band Min]],SalaryBands[[#This Row],[Salary Band Max]]),"")</f>
        <v/>
      </c>
      <c r="H162" s="8"/>
      <c r="I162" s="21"/>
      <c r="J162" s="8"/>
      <c r="K162" s="15" t="str">
        <f>IFERROR(AVERAGE(SalaryBands[[#This Row],[Salary Range Low]:[Salary Range High]]),"")</f>
        <v/>
      </c>
      <c r="L162" s="40" t="str">
        <f>SalaryBands[[#This Row],[Market Salary Average]]</f>
        <v/>
      </c>
      <c r="M162" s="28"/>
      <c r="N162" s="28"/>
      <c r="CB162" s="27"/>
      <c r="CC162" s="27"/>
    </row>
    <row r="163" spans="1:81" ht="13.8" x14ac:dyDescent="0.25">
      <c r="A163" s="39"/>
      <c r="B163" s="21"/>
      <c r="C163" s="8"/>
      <c r="D163" s="9"/>
      <c r="E163" s="8"/>
      <c r="F163" s="8"/>
      <c r="G163" s="52" t="str">
        <f>IFERROR(AVERAGE(SalaryBands[[#This Row],[Salary Band Min]],SalaryBands[[#This Row],[Salary Band Max]]),"")</f>
        <v/>
      </c>
      <c r="H163" s="8"/>
      <c r="I163" s="21"/>
      <c r="J163" s="8"/>
      <c r="K163" s="15" t="str">
        <f>IFERROR(AVERAGE(SalaryBands[[#This Row],[Salary Range Low]:[Salary Range High]]),"")</f>
        <v/>
      </c>
      <c r="L163" s="40" t="str">
        <f>SalaryBands[[#This Row],[Market Salary Average]]</f>
        <v/>
      </c>
      <c r="M163" s="28"/>
      <c r="N163" s="28"/>
      <c r="CB163" s="27"/>
      <c r="CC163" s="27"/>
    </row>
    <row r="164" spans="1:81" ht="13.8" x14ac:dyDescent="0.25">
      <c r="A164" s="39"/>
      <c r="B164" s="21"/>
      <c r="C164" s="8"/>
      <c r="D164" s="9"/>
      <c r="E164" s="8"/>
      <c r="F164" s="8"/>
      <c r="G164" s="52" t="str">
        <f>IFERROR(AVERAGE(SalaryBands[[#This Row],[Salary Band Min]],SalaryBands[[#This Row],[Salary Band Max]]),"")</f>
        <v/>
      </c>
      <c r="H164" s="8"/>
      <c r="I164" s="21"/>
      <c r="J164" s="8"/>
      <c r="K164" s="15" t="str">
        <f>IFERROR(AVERAGE(SalaryBands[[#This Row],[Salary Range Low]:[Salary Range High]]),"")</f>
        <v/>
      </c>
      <c r="L164" s="40" t="str">
        <f>SalaryBands[[#This Row],[Market Salary Average]]</f>
        <v/>
      </c>
      <c r="M164" s="28"/>
      <c r="N164" s="28"/>
      <c r="CB164" s="27"/>
      <c r="CC164" s="27"/>
    </row>
    <row r="165" spans="1:81" ht="13.8" x14ac:dyDescent="0.25">
      <c r="A165" s="39"/>
      <c r="B165" s="21"/>
      <c r="C165" s="8"/>
      <c r="D165" s="9"/>
      <c r="E165" s="8"/>
      <c r="F165" s="8"/>
      <c r="G165" s="52" t="str">
        <f>IFERROR(AVERAGE(SalaryBands[[#This Row],[Salary Band Min]],SalaryBands[[#This Row],[Salary Band Max]]),"")</f>
        <v/>
      </c>
      <c r="H165" s="8"/>
      <c r="I165" s="21"/>
      <c r="J165" s="8"/>
      <c r="K165" s="15" t="str">
        <f>IFERROR(AVERAGE(SalaryBands[[#This Row],[Salary Range Low]:[Salary Range High]]),"")</f>
        <v/>
      </c>
      <c r="L165" s="40" t="str">
        <f>SalaryBands[[#This Row],[Market Salary Average]]</f>
        <v/>
      </c>
      <c r="M165" s="28"/>
      <c r="N165" s="28"/>
      <c r="CB165" s="27"/>
      <c r="CC165" s="27"/>
    </row>
    <row r="166" spans="1:81" ht="13.8" x14ac:dyDescent="0.25">
      <c r="A166" s="39"/>
      <c r="B166" s="21"/>
      <c r="C166" s="8"/>
      <c r="D166" s="9"/>
      <c r="E166" s="8"/>
      <c r="F166" s="8"/>
      <c r="G166" s="52" t="str">
        <f>IFERROR(AVERAGE(SalaryBands[[#This Row],[Salary Band Min]],SalaryBands[[#This Row],[Salary Band Max]]),"")</f>
        <v/>
      </c>
      <c r="H166" s="8"/>
      <c r="I166" s="21"/>
      <c r="J166" s="8"/>
      <c r="K166" s="15" t="str">
        <f>IFERROR(AVERAGE(SalaryBands[[#This Row],[Salary Range Low]:[Salary Range High]]),"")</f>
        <v/>
      </c>
      <c r="L166" s="40" t="str">
        <f>SalaryBands[[#This Row],[Market Salary Average]]</f>
        <v/>
      </c>
      <c r="M166" s="28"/>
      <c r="N166" s="28"/>
      <c r="CB166" s="27"/>
      <c r="CC166" s="27"/>
    </row>
    <row r="167" spans="1:81" ht="13.8" x14ac:dyDescent="0.25">
      <c r="A167" s="39"/>
      <c r="B167" s="21"/>
      <c r="C167" s="8"/>
      <c r="D167" s="9"/>
      <c r="E167" s="8"/>
      <c r="F167" s="8"/>
      <c r="G167" s="52" t="str">
        <f>IFERROR(AVERAGE(SalaryBands[[#This Row],[Salary Band Min]],SalaryBands[[#This Row],[Salary Band Max]]),"")</f>
        <v/>
      </c>
      <c r="H167" s="8"/>
      <c r="I167" s="21"/>
      <c r="J167" s="8"/>
      <c r="K167" s="15" t="str">
        <f>IFERROR(AVERAGE(SalaryBands[[#This Row],[Salary Range Low]:[Salary Range High]]),"")</f>
        <v/>
      </c>
      <c r="L167" s="40" t="str">
        <f>SalaryBands[[#This Row],[Market Salary Average]]</f>
        <v/>
      </c>
      <c r="M167" s="28"/>
      <c r="N167" s="28"/>
      <c r="CB167" s="27"/>
      <c r="CC167" s="27"/>
    </row>
    <row r="168" spans="1:81" ht="13.8" x14ac:dyDescent="0.25">
      <c r="A168" s="39"/>
      <c r="B168" s="21"/>
      <c r="C168" s="8"/>
      <c r="D168" s="9"/>
      <c r="E168" s="8"/>
      <c r="F168" s="8"/>
      <c r="G168" s="52" t="str">
        <f>IFERROR(AVERAGE(SalaryBands[[#This Row],[Salary Band Min]],SalaryBands[[#This Row],[Salary Band Max]]),"")</f>
        <v/>
      </c>
      <c r="H168" s="8"/>
      <c r="I168" s="21"/>
      <c r="J168" s="8"/>
      <c r="K168" s="15" t="str">
        <f>IFERROR(AVERAGE(SalaryBands[[#This Row],[Salary Range Low]:[Salary Range High]]),"")</f>
        <v/>
      </c>
      <c r="L168" s="40" t="str">
        <f>SalaryBands[[#This Row],[Market Salary Average]]</f>
        <v/>
      </c>
      <c r="M168" s="28"/>
      <c r="N168" s="28"/>
      <c r="CB168" s="27"/>
      <c r="CC168" s="27"/>
    </row>
    <row r="169" spans="1:81" ht="13.8" x14ac:dyDescent="0.25">
      <c r="A169" s="39"/>
      <c r="B169" s="21"/>
      <c r="C169" s="8"/>
      <c r="D169" s="9"/>
      <c r="E169" s="8"/>
      <c r="F169" s="8"/>
      <c r="G169" s="52" t="str">
        <f>IFERROR(AVERAGE(SalaryBands[[#This Row],[Salary Band Min]],SalaryBands[[#This Row],[Salary Band Max]]),"")</f>
        <v/>
      </c>
      <c r="H169" s="8"/>
      <c r="I169" s="21"/>
      <c r="J169" s="8"/>
      <c r="K169" s="15" t="str">
        <f>IFERROR(AVERAGE(SalaryBands[[#This Row],[Salary Range Low]:[Salary Range High]]),"")</f>
        <v/>
      </c>
      <c r="L169" s="40" t="str">
        <f>SalaryBands[[#This Row],[Market Salary Average]]</f>
        <v/>
      </c>
      <c r="M169" s="28"/>
      <c r="N169" s="28"/>
      <c r="CB169" s="27"/>
      <c r="CC169" s="27"/>
    </row>
    <row r="170" spans="1:81" ht="13.8" x14ac:dyDescent="0.25">
      <c r="A170" s="39"/>
      <c r="B170" s="21"/>
      <c r="C170" s="8"/>
      <c r="D170" s="9"/>
      <c r="E170" s="8"/>
      <c r="F170" s="8"/>
      <c r="G170" s="52" t="str">
        <f>IFERROR(AVERAGE(SalaryBands[[#This Row],[Salary Band Min]],SalaryBands[[#This Row],[Salary Band Max]]),"")</f>
        <v/>
      </c>
      <c r="H170" s="8"/>
      <c r="I170" s="21"/>
      <c r="J170" s="8"/>
      <c r="K170" s="15" t="str">
        <f>IFERROR(AVERAGE(SalaryBands[[#This Row],[Salary Range Low]:[Salary Range High]]),"")</f>
        <v/>
      </c>
      <c r="L170" s="40" t="str">
        <f>SalaryBands[[#This Row],[Market Salary Average]]</f>
        <v/>
      </c>
      <c r="M170" s="28"/>
      <c r="N170" s="28"/>
      <c r="CB170" s="27"/>
      <c r="CC170" s="27"/>
    </row>
    <row r="171" spans="1:81" ht="13.8" x14ac:dyDescent="0.25">
      <c r="A171" s="39"/>
      <c r="B171" s="21"/>
      <c r="C171" s="8"/>
      <c r="D171" s="9"/>
      <c r="E171" s="8"/>
      <c r="F171" s="8"/>
      <c r="G171" s="52" t="str">
        <f>IFERROR(AVERAGE(SalaryBands[[#This Row],[Salary Band Min]],SalaryBands[[#This Row],[Salary Band Max]]),"")</f>
        <v/>
      </c>
      <c r="H171" s="8"/>
      <c r="I171" s="21"/>
      <c r="J171" s="8"/>
      <c r="K171" s="15" t="str">
        <f>IFERROR(AVERAGE(SalaryBands[[#This Row],[Salary Range Low]:[Salary Range High]]),"")</f>
        <v/>
      </c>
      <c r="L171" s="40" t="str">
        <f>SalaryBands[[#This Row],[Market Salary Average]]</f>
        <v/>
      </c>
      <c r="M171" s="28"/>
      <c r="N171" s="28"/>
      <c r="CB171" s="27"/>
      <c r="CC171" s="27"/>
    </row>
    <row r="172" spans="1:81" ht="13.8" x14ac:dyDescent="0.25">
      <c r="A172" s="39"/>
      <c r="B172" s="21"/>
      <c r="C172" s="8"/>
      <c r="D172" s="9"/>
      <c r="E172" s="8"/>
      <c r="F172" s="8"/>
      <c r="G172" s="52" t="str">
        <f>IFERROR(AVERAGE(SalaryBands[[#This Row],[Salary Band Min]],SalaryBands[[#This Row],[Salary Band Max]]),"")</f>
        <v/>
      </c>
      <c r="H172" s="8"/>
      <c r="I172" s="21"/>
      <c r="J172" s="8"/>
      <c r="K172" s="15" t="str">
        <f>IFERROR(AVERAGE(SalaryBands[[#This Row],[Salary Range Low]:[Salary Range High]]),"")</f>
        <v/>
      </c>
      <c r="L172" s="40" t="str">
        <f>SalaryBands[[#This Row],[Market Salary Average]]</f>
        <v/>
      </c>
      <c r="M172" s="28"/>
      <c r="N172" s="28"/>
      <c r="CB172" s="27"/>
      <c r="CC172" s="27"/>
    </row>
    <row r="173" spans="1:81" ht="13.8" x14ac:dyDescent="0.25">
      <c r="A173" s="39"/>
      <c r="B173" s="21"/>
      <c r="C173" s="8"/>
      <c r="D173" s="9"/>
      <c r="E173" s="8"/>
      <c r="F173" s="8"/>
      <c r="G173" s="52" t="str">
        <f>IFERROR(AVERAGE(SalaryBands[[#This Row],[Salary Band Min]],SalaryBands[[#This Row],[Salary Band Max]]),"")</f>
        <v/>
      </c>
      <c r="H173" s="8"/>
      <c r="I173" s="21"/>
      <c r="J173" s="8"/>
      <c r="K173" s="15" t="str">
        <f>IFERROR(AVERAGE(SalaryBands[[#This Row],[Salary Range Low]:[Salary Range High]]),"")</f>
        <v/>
      </c>
      <c r="L173" s="40" t="str">
        <f>SalaryBands[[#This Row],[Market Salary Average]]</f>
        <v/>
      </c>
      <c r="M173" s="28"/>
      <c r="N173" s="28"/>
      <c r="CB173" s="27"/>
      <c r="CC173" s="27"/>
    </row>
    <row r="174" spans="1:81" ht="13.8" x14ac:dyDescent="0.25">
      <c r="A174" s="39"/>
      <c r="B174" s="21"/>
      <c r="C174" s="8"/>
      <c r="D174" s="9"/>
      <c r="E174" s="8"/>
      <c r="F174" s="8"/>
      <c r="G174" s="52" t="str">
        <f>IFERROR(AVERAGE(SalaryBands[[#This Row],[Salary Band Min]],SalaryBands[[#This Row],[Salary Band Max]]),"")</f>
        <v/>
      </c>
      <c r="H174" s="8"/>
      <c r="I174" s="21"/>
      <c r="J174" s="8"/>
      <c r="K174" s="15" t="str">
        <f>IFERROR(AVERAGE(SalaryBands[[#This Row],[Salary Range Low]:[Salary Range High]]),"")</f>
        <v/>
      </c>
      <c r="L174" s="40" t="str">
        <f>SalaryBands[[#This Row],[Market Salary Average]]</f>
        <v/>
      </c>
      <c r="M174" s="28"/>
      <c r="N174" s="28"/>
      <c r="CB174" s="27"/>
      <c r="CC174" s="27"/>
    </row>
    <row r="175" spans="1:81" ht="13.8" x14ac:dyDescent="0.25">
      <c r="A175" s="39"/>
      <c r="B175" s="21"/>
      <c r="C175" s="8"/>
      <c r="D175" s="9"/>
      <c r="E175" s="8"/>
      <c r="F175" s="8"/>
      <c r="G175" s="52" t="str">
        <f>IFERROR(AVERAGE(SalaryBands[[#This Row],[Salary Band Min]],SalaryBands[[#This Row],[Salary Band Max]]),"")</f>
        <v/>
      </c>
      <c r="H175" s="8"/>
      <c r="I175" s="21"/>
      <c r="J175" s="8"/>
      <c r="K175" s="15" t="str">
        <f>IFERROR(AVERAGE(SalaryBands[[#This Row],[Salary Range Low]:[Salary Range High]]),"")</f>
        <v/>
      </c>
      <c r="L175" s="40" t="str">
        <f>SalaryBands[[#This Row],[Market Salary Average]]</f>
        <v/>
      </c>
      <c r="M175" s="28"/>
      <c r="N175" s="28"/>
      <c r="CB175" s="27"/>
      <c r="CC175" s="27"/>
    </row>
    <row r="176" spans="1:81" ht="13.8" x14ac:dyDescent="0.25">
      <c r="A176" s="39"/>
      <c r="B176" s="21"/>
      <c r="C176" s="8"/>
      <c r="D176" s="9"/>
      <c r="E176" s="8"/>
      <c r="F176" s="8"/>
      <c r="G176" s="52" t="str">
        <f>IFERROR(AVERAGE(SalaryBands[[#This Row],[Salary Band Min]],SalaryBands[[#This Row],[Salary Band Max]]),"")</f>
        <v/>
      </c>
      <c r="H176" s="8"/>
      <c r="I176" s="21"/>
      <c r="J176" s="8"/>
      <c r="K176" s="15" t="str">
        <f>IFERROR(AVERAGE(SalaryBands[[#This Row],[Salary Range Low]:[Salary Range High]]),"")</f>
        <v/>
      </c>
      <c r="L176" s="40" t="str">
        <f>SalaryBands[[#This Row],[Market Salary Average]]</f>
        <v/>
      </c>
      <c r="M176" s="28"/>
      <c r="N176" s="28"/>
      <c r="CB176" s="27"/>
      <c r="CC176" s="27"/>
    </row>
    <row r="177" spans="1:81" ht="13.8" x14ac:dyDescent="0.25">
      <c r="A177" s="39"/>
      <c r="B177" s="21"/>
      <c r="C177" s="8"/>
      <c r="D177" s="9"/>
      <c r="E177" s="8"/>
      <c r="F177" s="8"/>
      <c r="G177" s="52" t="str">
        <f>IFERROR(AVERAGE(SalaryBands[[#This Row],[Salary Band Min]],SalaryBands[[#This Row],[Salary Band Max]]),"")</f>
        <v/>
      </c>
      <c r="H177" s="8"/>
      <c r="I177" s="21"/>
      <c r="J177" s="8"/>
      <c r="K177" s="15" t="str">
        <f>IFERROR(AVERAGE(SalaryBands[[#This Row],[Salary Range Low]:[Salary Range High]]),"")</f>
        <v/>
      </c>
      <c r="L177" s="40" t="str">
        <f>SalaryBands[[#This Row],[Market Salary Average]]</f>
        <v/>
      </c>
      <c r="M177" s="28"/>
      <c r="N177" s="28"/>
      <c r="CB177" s="27"/>
      <c r="CC177" s="27"/>
    </row>
    <row r="178" spans="1:81" ht="13.8" x14ac:dyDescent="0.25">
      <c r="A178" s="39"/>
      <c r="B178" s="21"/>
      <c r="C178" s="8"/>
      <c r="D178" s="9"/>
      <c r="E178" s="8"/>
      <c r="F178" s="8"/>
      <c r="G178" s="52" t="str">
        <f>IFERROR(AVERAGE(SalaryBands[[#This Row],[Salary Band Min]],SalaryBands[[#This Row],[Salary Band Max]]),"")</f>
        <v/>
      </c>
      <c r="H178" s="8"/>
      <c r="I178" s="21"/>
      <c r="J178" s="8"/>
      <c r="K178" s="15" t="str">
        <f>IFERROR(AVERAGE(SalaryBands[[#This Row],[Salary Range Low]:[Salary Range High]]),"")</f>
        <v/>
      </c>
      <c r="L178" s="40" t="str">
        <f>SalaryBands[[#This Row],[Market Salary Average]]</f>
        <v/>
      </c>
      <c r="M178" s="28"/>
      <c r="N178" s="28"/>
      <c r="CB178" s="27"/>
      <c r="CC178" s="27"/>
    </row>
    <row r="179" spans="1:81" ht="13.8" x14ac:dyDescent="0.25">
      <c r="A179" s="39"/>
      <c r="B179" s="21"/>
      <c r="C179" s="8"/>
      <c r="D179" s="9"/>
      <c r="E179" s="8"/>
      <c r="F179" s="8"/>
      <c r="G179" s="52" t="str">
        <f>IFERROR(AVERAGE(SalaryBands[[#This Row],[Salary Band Min]],SalaryBands[[#This Row],[Salary Band Max]]),"")</f>
        <v/>
      </c>
      <c r="H179" s="8"/>
      <c r="I179" s="21"/>
      <c r="J179" s="8"/>
      <c r="K179" s="15" t="str">
        <f>IFERROR(AVERAGE(SalaryBands[[#This Row],[Salary Range Low]:[Salary Range High]]),"")</f>
        <v/>
      </c>
      <c r="L179" s="40" t="str">
        <f>SalaryBands[[#This Row],[Market Salary Average]]</f>
        <v/>
      </c>
      <c r="M179" s="28"/>
      <c r="N179" s="28"/>
      <c r="CB179" s="27"/>
      <c r="CC179" s="27"/>
    </row>
    <row r="180" spans="1:81" ht="13.8" x14ac:dyDescent="0.25">
      <c r="A180" s="39"/>
      <c r="B180" s="21"/>
      <c r="C180" s="8"/>
      <c r="D180" s="9"/>
      <c r="E180" s="8"/>
      <c r="F180" s="8"/>
      <c r="G180" s="52" t="str">
        <f>IFERROR(AVERAGE(SalaryBands[[#This Row],[Salary Band Min]],SalaryBands[[#This Row],[Salary Band Max]]),"")</f>
        <v/>
      </c>
      <c r="H180" s="8"/>
      <c r="I180" s="21"/>
      <c r="J180" s="8"/>
      <c r="K180" s="15" t="str">
        <f>IFERROR(AVERAGE(SalaryBands[[#This Row],[Salary Range Low]:[Salary Range High]]),"")</f>
        <v/>
      </c>
      <c r="L180" s="40" t="str">
        <f>SalaryBands[[#This Row],[Market Salary Average]]</f>
        <v/>
      </c>
      <c r="M180" s="28"/>
      <c r="N180" s="28"/>
      <c r="CB180" s="27"/>
      <c r="CC180" s="27"/>
    </row>
    <row r="181" spans="1:81" ht="13.8" x14ac:dyDescent="0.25">
      <c r="A181" s="39"/>
      <c r="B181" s="21"/>
      <c r="C181" s="8"/>
      <c r="D181" s="9"/>
      <c r="E181" s="8"/>
      <c r="F181" s="8"/>
      <c r="G181" s="52" t="str">
        <f>IFERROR(AVERAGE(SalaryBands[[#This Row],[Salary Band Min]],SalaryBands[[#This Row],[Salary Band Max]]),"")</f>
        <v/>
      </c>
      <c r="H181" s="8"/>
      <c r="I181" s="21"/>
      <c r="J181" s="8"/>
      <c r="K181" s="15" t="str">
        <f>IFERROR(AVERAGE(SalaryBands[[#This Row],[Salary Range Low]:[Salary Range High]]),"")</f>
        <v/>
      </c>
      <c r="L181" s="40" t="str">
        <f>SalaryBands[[#This Row],[Market Salary Average]]</f>
        <v/>
      </c>
      <c r="M181" s="28"/>
      <c r="N181" s="28"/>
      <c r="CB181" s="27"/>
      <c r="CC181" s="27"/>
    </row>
    <row r="182" spans="1:81" ht="13.8" x14ac:dyDescent="0.25">
      <c r="A182" s="39"/>
      <c r="B182" s="21"/>
      <c r="C182" s="8"/>
      <c r="D182" s="9"/>
      <c r="E182" s="8"/>
      <c r="F182" s="8"/>
      <c r="G182" s="52" t="str">
        <f>IFERROR(AVERAGE(SalaryBands[[#This Row],[Salary Band Min]],SalaryBands[[#This Row],[Salary Band Max]]),"")</f>
        <v/>
      </c>
      <c r="H182" s="8"/>
      <c r="I182" s="21"/>
      <c r="J182" s="8"/>
      <c r="K182" s="15" t="str">
        <f>IFERROR(AVERAGE(SalaryBands[[#This Row],[Salary Range Low]:[Salary Range High]]),"")</f>
        <v/>
      </c>
      <c r="L182" s="40" t="str">
        <f>SalaryBands[[#This Row],[Market Salary Average]]</f>
        <v/>
      </c>
      <c r="M182" s="28"/>
      <c r="N182" s="28"/>
      <c r="CB182" s="27"/>
      <c r="CC182" s="27"/>
    </row>
    <row r="183" spans="1:81" ht="13.8" x14ac:dyDescent="0.25">
      <c r="A183" s="39"/>
      <c r="B183" s="21"/>
      <c r="C183" s="8"/>
      <c r="D183" s="9"/>
      <c r="E183" s="8"/>
      <c r="F183" s="8"/>
      <c r="G183" s="52" t="str">
        <f>IFERROR(AVERAGE(SalaryBands[[#This Row],[Salary Band Min]],SalaryBands[[#This Row],[Salary Band Max]]),"")</f>
        <v/>
      </c>
      <c r="H183" s="8"/>
      <c r="I183" s="21"/>
      <c r="J183" s="8"/>
      <c r="K183" s="15" t="str">
        <f>IFERROR(AVERAGE(SalaryBands[[#This Row],[Salary Range Low]:[Salary Range High]]),"")</f>
        <v/>
      </c>
      <c r="L183" s="40" t="str">
        <f>SalaryBands[[#This Row],[Market Salary Average]]</f>
        <v/>
      </c>
      <c r="M183" s="28"/>
      <c r="N183" s="28"/>
      <c r="CB183" s="27"/>
      <c r="CC183" s="27"/>
    </row>
    <row r="184" spans="1:81" ht="13.8" x14ac:dyDescent="0.25">
      <c r="A184" s="39"/>
      <c r="B184" s="21"/>
      <c r="C184" s="8"/>
      <c r="D184" s="9"/>
      <c r="E184" s="8"/>
      <c r="F184" s="8"/>
      <c r="G184" s="52" t="str">
        <f>IFERROR(AVERAGE(SalaryBands[[#This Row],[Salary Band Min]],SalaryBands[[#This Row],[Salary Band Max]]),"")</f>
        <v/>
      </c>
      <c r="H184" s="8"/>
      <c r="I184" s="21"/>
      <c r="J184" s="8"/>
      <c r="K184" s="15" t="str">
        <f>IFERROR(AVERAGE(SalaryBands[[#This Row],[Salary Range Low]:[Salary Range High]]),"")</f>
        <v/>
      </c>
      <c r="L184" s="40" t="str">
        <f>SalaryBands[[#This Row],[Market Salary Average]]</f>
        <v/>
      </c>
      <c r="M184" s="28"/>
      <c r="N184" s="28"/>
      <c r="CB184" s="27"/>
      <c r="CC184" s="27"/>
    </row>
    <row r="185" spans="1:81" ht="13.8" x14ac:dyDescent="0.25">
      <c r="A185" s="39"/>
      <c r="B185" s="21"/>
      <c r="C185" s="8"/>
      <c r="D185" s="9"/>
      <c r="E185" s="8"/>
      <c r="F185" s="8"/>
      <c r="G185" s="52" t="str">
        <f>IFERROR(AVERAGE(SalaryBands[[#This Row],[Salary Band Min]],SalaryBands[[#This Row],[Salary Band Max]]),"")</f>
        <v/>
      </c>
      <c r="H185" s="8"/>
      <c r="I185" s="21"/>
      <c r="J185" s="8"/>
      <c r="K185" s="15" t="str">
        <f>IFERROR(AVERAGE(SalaryBands[[#This Row],[Salary Range Low]:[Salary Range High]]),"")</f>
        <v/>
      </c>
      <c r="L185" s="40" t="str">
        <f>SalaryBands[[#This Row],[Market Salary Average]]</f>
        <v/>
      </c>
      <c r="M185" s="28"/>
      <c r="N185" s="28"/>
      <c r="CB185" s="27"/>
      <c r="CC185" s="27"/>
    </row>
    <row r="186" spans="1:81" ht="13.8" x14ac:dyDescent="0.25">
      <c r="A186" s="39"/>
      <c r="B186" s="21"/>
      <c r="C186" s="8"/>
      <c r="D186" s="9"/>
      <c r="E186" s="8"/>
      <c r="F186" s="8"/>
      <c r="G186" s="52" t="str">
        <f>IFERROR(AVERAGE(SalaryBands[[#This Row],[Salary Band Min]],SalaryBands[[#This Row],[Salary Band Max]]),"")</f>
        <v/>
      </c>
      <c r="H186" s="8"/>
      <c r="I186" s="21"/>
      <c r="J186" s="8"/>
      <c r="K186" s="15" t="str">
        <f>IFERROR(AVERAGE(SalaryBands[[#This Row],[Salary Range Low]:[Salary Range High]]),"")</f>
        <v/>
      </c>
      <c r="L186" s="40" t="str">
        <f>SalaryBands[[#This Row],[Market Salary Average]]</f>
        <v/>
      </c>
      <c r="M186" s="28"/>
      <c r="N186" s="28"/>
      <c r="CB186" s="27"/>
      <c r="CC186" s="27"/>
    </row>
    <row r="187" spans="1:81" ht="13.8" x14ac:dyDescent="0.25">
      <c r="A187" s="39"/>
      <c r="B187" s="21"/>
      <c r="C187" s="8"/>
      <c r="D187" s="9"/>
      <c r="E187" s="8"/>
      <c r="F187" s="8"/>
      <c r="G187" s="52" t="str">
        <f>IFERROR(AVERAGE(SalaryBands[[#This Row],[Salary Band Min]],SalaryBands[[#This Row],[Salary Band Max]]),"")</f>
        <v/>
      </c>
      <c r="H187" s="8"/>
      <c r="I187" s="21"/>
      <c r="J187" s="8"/>
      <c r="K187" s="15" t="str">
        <f>IFERROR(AVERAGE(SalaryBands[[#This Row],[Salary Range Low]:[Salary Range High]]),"")</f>
        <v/>
      </c>
      <c r="L187" s="40" t="str">
        <f>SalaryBands[[#This Row],[Market Salary Average]]</f>
        <v/>
      </c>
      <c r="M187" s="28"/>
      <c r="N187" s="28"/>
      <c r="CB187" s="27"/>
      <c r="CC187" s="27"/>
    </row>
    <row r="188" spans="1:81" ht="13.8" x14ac:dyDescent="0.25">
      <c r="A188" s="39"/>
      <c r="B188" s="21"/>
      <c r="C188" s="8"/>
      <c r="D188" s="9"/>
      <c r="E188" s="8"/>
      <c r="F188" s="8"/>
      <c r="G188" s="52" t="str">
        <f>IFERROR(AVERAGE(SalaryBands[[#This Row],[Salary Band Min]],SalaryBands[[#This Row],[Salary Band Max]]),"")</f>
        <v/>
      </c>
      <c r="H188" s="8"/>
      <c r="I188" s="21"/>
      <c r="J188" s="8"/>
      <c r="K188" s="15" t="str">
        <f>IFERROR(AVERAGE(SalaryBands[[#This Row],[Salary Range Low]:[Salary Range High]]),"")</f>
        <v/>
      </c>
      <c r="L188" s="40" t="str">
        <f>SalaryBands[[#This Row],[Market Salary Average]]</f>
        <v/>
      </c>
      <c r="M188" s="28"/>
      <c r="N188" s="28"/>
      <c r="CB188" s="27"/>
      <c r="CC188" s="27"/>
    </row>
    <row r="189" spans="1:81" ht="13.8" x14ac:dyDescent="0.25">
      <c r="A189" s="39"/>
      <c r="B189" s="21"/>
      <c r="C189" s="8"/>
      <c r="D189" s="9"/>
      <c r="E189" s="8"/>
      <c r="F189" s="8"/>
      <c r="G189" s="52" t="str">
        <f>IFERROR(AVERAGE(SalaryBands[[#This Row],[Salary Band Min]],SalaryBands[[#This Row],[Salary Band Max]]),"")</f>
        <v/>
      </c>
      <c r="H189" s="8"/>
      <c r="I189" s="21"/>
      <c r="J189" s="8"/>
      <c r="K189" s="15" t="str">
        <f>IFERROR(AVERAGE(SalaryBands[[#This Row],[Salary Range Low]:[Salary Range High]]),"")</f>
        <v/>
      </c>
      <c r="L189" s="40" t="str">
        <f>SalaryBands[[#This Row],[Market Salary Average]]</f>
        <v/>
      </c>
      <c r="M189" s="28"/>
      <c r="N189" s="28"/>
      <c r="CB189" s="27"/>
      <c r="CC189" s="27"/>
    </row>
    <row r="190" spans="1:81" ht="13.8" x14ac:dyDescent="0.25">
      <c r="A190" s="39"/>
      <c r="B190" s="21"/>
      <c r="C190" s="8"/>
      <c r="D190" s="9"/>
      <c r="E190" s="8"/>
      <c r="F190" s="8"/>
      <c r="G190" s="52" t="str">
        <f>IFERROR(AVERAGE(SalaryBands[[#This Row],[Salary Band Min]],SalaryBands[[#This Row],[Salary Band Max]]),"")</f>
        <v/>
      </c>
      <c r="H190" s="8"/>
      <c r="I190" s="21"/>
      <c r="J190" s="8"/>
      <c r="K190" s="15" t="str">
        <f>IFERROR(AVERAGE(SalaryBands[[#This Row],[Salary Range Low]:[Salary Range High]]),"")</f>
        <v/>
      </c>
      <c r="L190" s="40" t="str">
        <f>SalaryBands[[#This Row],[Market Salary Average]]</f>
        <v/>
      </c>
      <c r="M190" s="28"/>
      <c r="N190" s="28"/>
      <c r="CB190" s="27"/>
      <c r="CC190" s="27"/>
    </row>
    <row r="191" spans="1:81" ht="13.8" x14ac:dyDescent="0.25">
      <c r="A191" s="39"/>
      <c r="B191" s="21"/>
      <c r="C191" s="8"/>
      <c r="D191" s="9"/>
      <c r="E191" s="8"/>
      <c r="F191" s="8"/>
      <c r="G191" s="52" t="str">
        <f>IFERROR(AVERAGE(SalaryBands[[#This Row],[Salary Band Min]],SalaryBands[[#This Row],[Salary Band Max]]),"")</f>
        <v/>
      </c>
      <c r="H191" s="8"/>
      <c r="I191" s="21"/>
      <c r="J191" s="8"/>
      <c r="K191" s="15" t="str">
        <f>IFERROR(AVERAGE(SalaryBands[[#This Row],[Salary Range Low]:[Salary Range High]]),"")</f>
        <v/>
      </c>
      <c r="L191" s="40" t="str">
        <f>SalaryBands[[#This Row],[Market Salary Average]]</f>
        <v/>
      </c>
      <c r="M191" s="28"/>
      <c r="N191" s="28"/>
      <c r="CB191" s="27"/>
      <c r="CC191" s="27"/>
    </row>
    <row r="192" spans="1:81" ht="13.8" x14ac:dyDescent="0.25">
      <c r="A192" s="39"/>
      <c r="B192" s="21"/>
      <c r="C192" s="8"/>
      <c r="D192" s="9"/>
      <c r="E192" s="8"/>
      <c r="F192" s="8"/>
      <c r="G192" s="52" t="str">
        <f>IFERROR(AVERAGE(SalaryBands[[#This Row],[Salary Band Min]],SalaryBands[[#This Row],[Salary Band Max]]),"")</f>
        <v/>
      </c>
      <c r="H192" s="8"/>
      <c r="I192" s="21"/>
      <c r="J192" s="8"/>
      <c r="K192" s="15" t="str">
        <f>IFERROR(AVERAGE(SalaryBands[[#This Row],[Salary Range Low]:[Salary Range High]]),"")</f>
        <v/>
      </c>
      <c r="L192" s="40" t="str">
        <f>SalaryBands[[#This Row],[Market Salary Average]]</f>
        <v/>
      </c>
      <c r="M192" s="28"/>
      <c r="N192" s="28"/>
      <c r="CB192" s="27"/>
      <c r="CC192" s="27"/>
    </row>
    <row r="193" spans="1:81" ht="13.8" x14ac:dyDescent="0.25">
      <c r="A193" s="39"/>
      <c r="B193" s="21"/>
      <c r="C193" s="8"/>
      <c r="D193" s="9"/>
      <c r="E193" s="8"/>
      <c r="F193" s="8"/>
      <c r="G193" s="52" t="str">
        <f>IFERROR(AVERAGE(SalaryBands[[#This Row],[Salary Band Min]],SalaryBands[[#This Row],[Salary Band Max]]),"")</f>
        <v/>
      </c>
      <c r="H193" s="8"/>
      <c r="I193" s="21"/>
      <c r="J193" s="8"/>
      <c r="K193" s="15" t="str">
        <f>IFERROR(AVERAGE(SalaryBands[[#This Row],[Salary Range Low]:[Salary Range High]]),"")</f>
        <v/>
      </c>
      <c r="L193" s="40" t="str">
        <f>SalaryBands[[#This Row],[Market Salary Average]]</f>
        <v/>
      </c>
      <c r="M193" s="28"/>
      <c r="N193" s="28"/>
      <c r="CB193" s="27"/>
      <c r="CC193" s="27"/>
    </row>
    <row r="194" spans="1:81" ht="13.8" x14ac:dyDescent="0.25">
      <c r="A194" s="39"/>
      <c r="B194" s="21"/>
      <c r="C194" s="8"/>
      <c r="D194" s="9"/>
      <c r="E194" s="8"/>
      <c r="F194" s="8"/>
      <c r="G194" s="52" t="str">
        <f>IFERROR(AVERAGE(SalaryBands[[#This Row],[Salary Band Min]],SalaryBands[[#This Row],[Salary Band Max]]),"")</f>
        <v/>
      </c>
      <c r="H194" s="8"/>
      <c r="I194" s="21"/>
      <c r="J194" s="8"/>
      <c r="K194" s="15" t="str">
        <f>IFERROR(AVERAGE(SalaryBands[[#This Row],[Salary Range Low]:[Salary Range High]]),"")</f>
        <v/>
      </c>
      <c r="L194" s="40" t="str">
        <f>SalaryBands[[#This Row],[Market Salary Average]]</f>
        <v/>
      </c>
      <c r="M194" s="28"/>
      <c r="N194" s="28"/>
      <c r="CB194" s="27"/>
      <c r="CC194" s="27"/>
    </row>
    <row r="195" spans="1:81" ht="13.8" x14ac:dyDescent="0.25">
      <c r="A195" s="39"/>
      <c r="B195" s="21"/>
      <c r="C195" s="8"/>
      <c r="D195" s="9"/>
      <c r="E195" s="8"/>
      <c r="F195" s="8"/>
      <c r="G195" s="52" t="str">
        <f>IFERROR(AVERAGE(SalaryBands[[#This Row],[Salary Band Min]],SalaryBands[[#This Row],[Salary Band Max]]),"")</f>
        <v/>
      </c>
      <c r="H195" s="8"/>
      <c r="I195" s="21"/>
      <c r="J195" s="8"/>
      <c r="K195" s="15" t="str">
        <f>IFERROR(AVERAGE(SalaryBands[[#This Row],[Salary Range Low]:[Salary Range High]]),"")</f>
        <v/>
      </c>
      <c r="L195" s="40" t="str">
        <f>SalaryBands[[#This Row],[Market Salary Average]]</f>
        <v/>
      </c>
      <c r="M195" s="28"/>
      <c r="N195" s="28"/>
      <c r="CB195" s="27"/>
      <c r="CC195" s="27"/>
    </row>
    <row r="196" spans="1:81" ht="13.8" x14ac:dyDescent="0.25">
      <c r="A196" s="39"/>
      <c r="B196" s="21"/>
      <c r="C196" s="8"/>
      <c r="D196" s="9"/>
      <c r="E196" s="8"/>
      <c r="F196" s="8"/>
      <c r="G196" s="52" t="str">
        <f>IFERROR(AVERAGE(SalaryBands[[#This Row],[Salary Band Min]],SalaryBands[[#This Row],[Salary Band Max]]),"")</f>
        <v/>
      </c>
      <c r="H196" s="8"/>
      <c r="I196" s="21"/>
      <c r="J196" s="8"/>
      <c r="K196" s="15" t="str">
        <f>IFERROR(AVERAGE(SalaryBands[[#This Row],[Salary Range Low]:[Salary Range High]]),"")</f>
        <v/>
      </c>
      <c r="L196" s="40" t="str">
        <f>SalaryBands[[#This Row],[Market Salary Average]]</f>
        <v/>
      </c>
      <c r="M196" s="28"/>
      <c r="N196" s="28"/>
      <c r="CB196" s="27"/>
      <c r="CC196" s="27"/>
    </row>
    <row r="197" spans="1:81" ht="13.8" x14ac:dyDescent="0.25">
      <c r="A197" s="39"/>
      <c r="B197" s="21"/>
      <c r="C197" s="8"/>
      <c r="D197" s="9"/>
      <c r="E197" s="8"/>
      <c r="F197" s="8"/>
      <c r="G197" s="52" t="str">
        <f>IFERROR(AVERAGE(SalaryBands[[#This Row],[Salary Band Min]],SalaryBands[[#This Row],[Salary Band Max]]),"")</f>
        <v/>
      </c>
      <c r="H197" s="8"/>
      <c r="I197" s="21"/>
      <c r="J197" s="8"/>
      <c r="K197" s="15" t="str">
        <f>IFERROR(AVERAGE(SalaryBands[[#This Row],[Salary Range Low]:[Salary Range High]]),"")</f>
        <v/>
      </c>
      <c r="L197" s="40" t="str">
        <f>SalaryBands[[#This Row],[Market Salary Average]]</f>
        <v/>
      </c>
      <c r="M197" s="28"/>
      <c r="N197" s="28"/>
      <c r="CB197" s="27"/>
      <c r="CC197" s="27"/>
    </row>
    <row r="198" spans="1:81" ht="13.8" x14ac:dyDescent="0.25">
      <c r="A198" s="39"/>
      <c r="B198" s="21"/>
      <c r="C198" s="8"/>
      <c r="D198" s="9"/>
      <c r="E198" s="8"/>
      <c r="F198" s="8"/>
      <c r="G198" s="52" t="str">
        <f>IFERROR(AVERAGE(SalaryBands[[#This Row],[Salary Band Min]],SalaryBands[[#This Row],[Salary Band Max]]),"")</f>
        <v/>
      </c>
      <c r="H198" s="8"/>
      <c r="I198" s="21"/>
      <c r="J198" s="8"/>
      <c r="K198" s="15" t="str">
        <f>IFERROR(AVERAGE(SalaryBands[[#This Row],[Salary Range Low]:[Salary Range High]]),"")</f>
        <v/>
      </c>
      <c r="L198" s="40" t="str">
        <f>SalaryBands[[#This Row],[Market Salary Average]]</f>
        <v/>
      </c>
      <c r="M198" s="28"/>
      <c r="N198" s="28"/>
      <c r="CB198" s="27"/>
      <c r="CC198" s="27"/>
    </row>
    <row r="199" spans="1:81" ht="13.8" x14ac:dyDescent="0.25">
      <c r="A199" s="39"/>
      <c r="B199" s="21"/>
      <c r="C199" s="8"/>
      <c r="D199" s="9"/>
      <c r="E199" s="8"/>
      <c r="F199" s="8"/>
      <c r="G199" s="52" t="str">
        <f>IFERROR(AVERAGE(SalaryBands[[#This Row],[Salary Band Min]],SalaryBands[[#This Row],[Salary Band Max]]),"")</f>
        <v/>
      </c>
      <c r="H199" s="8"/>
      <c r="I199" s="21"/>
      <c r="J199" s="8"/>
      <c r="K199" s="15" t="str">
        <f>IFERROR(AVERAGE(SalaryBands[[#This Row],[Salary Range Low]:[Salary Range High]]),"")</f>
        <v/>
      </c>
      <c r="L199" s="40" t="str">
        <f>SalaryBands[[#This Row],[Market Salary Average]]</f>
        <v/>
      </c>
      <c r="M199" s="28"/>
      <c r="N199" s="28"/>
      <c r="CB199" s="27"/>
      <c r="CC199" s="27"/>
    </row>
    <row r="200" spans="1:81" ht="13.8" x14ac:dyDescent="0.25">
      <c r="A200" s="39"/>
      <c r="B200" s="21"/>
      <c r="C200" s="8"/>
      <c r="D200" s="9"/>
      <c r="E200" s="8"/>
      <c r="F200" s="8"/>
      <c r="G200" s="52" t="str">
        <f>IFERROR(AVERAGE(SalaryBands[[#This Row],[Salary Band Min]],SalaryBands[[#This Row],[Salary Band Max]]),"")</f>
        <v/>
      </c>
      <c r="H200" s="8"/>
      <c r="I200" s="21"/>
      <c r="J200" s="8"/>
      <c r="K200" s="15" t="str">
        <f>IFERROR(AVERAGE(SalaryBands[[#This Row],[Salary Range Low]:[Salary Range High]]),"")</f>
        <v/>
      </c>
      <c r="L200" s="40" t="str">
        <f>SalaryBands[[#This Row],[Market Salary Average]]</f>
        <v/>
      </c>
      <c r="M200" s="28"/>
      <c r="N200" s="28"/>
      <c r="CB200" s="27"/>
      <c r="CC200" s="27"/>
    </row>
    <row r="201" spans="1:81" ht="13.8" x14ac:dyDescent="0.25">
      <c r="A201" s="39"/>
      <c r="B201" s="21"/>
      <c r="C201" s="8"/>
      <c r="D201" s="9"/>
      <c r="E201" s="8"/>
      <c r="F201" s="8"/>
      <c r="G201" s="52" t="str">
        <f>IFERROR(AVERAGE(SalaryBands[[#This Row],[Salary Band Min]],SalaryBands[[#This Row],[Salary Band Max]]),"")</f>
        <v/>
      </c>
      <c r="H201" s="8"/>
      <c r="I201" s="21"/>
      <c r="J201" s="8"/>
      <c r="K201" s="15" t="str">
        <f>IFERROR(AVERAGE(SalaryBands[[#This Row],[Salary Range Low]:[Salary Range High]]),"")</f>
        <v/>
      </c>
      <c r="L201" s="40" t="str">
        <f>SalaryBands[[#This Row],[Market Salary Average]]</f>
        <v/>
      </c>
      <c r="M201" s="28"/>
      <c r="N201" s="28"/>
      <c r="CB201" s="27"/>
      <c r="CC201" s="27"/>
    </row>
    <row r="202" spans="1:81" ht="13.8" x14ac:dyDescent="0.25">
      <c r="A202" s="39"/>
      <c r="B202" s="21"/>
      <c r="C202" s="8"/>
      <c r="D202" s="9"/>
      <c r="E202" s="8"/>
      <c r="F202" s="8"/>
      <c r="G202" s="52" t="str">
        <f>IFERROR(AVERAGE(SalaryBands[[#This Row],[Salary Band Min]],SalaryBands[[#This Row],[Salary Band Max]]),"")</f>
        <v/>
      </c>
      <c r="H202" s="8"/>
      <c r="I202" s="21"/>
      <c r="J202" s="8"/>
      <c r="K202" s="15" t="str">
        <f>IFERROR(AVERAGE(SalaryBands[[#This Row],[Salary Range Low]:[Salary Range High]]),"")</f>
        <v/>
      </c>
      <c r="L202" s="40" t="str">
        <f>SalaryBands[[#This Row],[Market Salary Average]]</f>
        <v/>
      </c>
      <c r="M202" s="28"/>
      <c r="N202" s="28"/>
      <c r="CB202" s="27"/>
      <c r="CC202" s="27"/>
    </row>
    <row r="203" spans="1:81" ht="13.8" x14ac:dyDescent="0.25">
      <c r="A203" s="39"/>
      <c r="B203" s="21"/>
      <c r="C203" s="8"/>
      <c r="D203" s="9"/>
      <c r="E203" s="8"/>
      <c r="F203" s="8"/>
      <c r="G203" s="52" t="str">
        <f>IFERROR(AVERAGE(SalaryBands[[#This Row],[Salary Band Min]],SalaryBands[[#This Row],[Salary Band Max]]),"")</f>
        <v/>
      </c>
      <c r="H203" s="8"/>
      <c r="I203" s="21"/>
      <c r="J203" s="8"/>
      <c r="K203" s="15" t="str">
        <f>IFERROR(AVERAGE(SalaryBands[[#This Row],[Salary Range Low]:[Salary Range High]]),"")</f>
        <v/>
      </c>
      <c r="L203" s="40" t="str">
        <f>SalaryBands[[#This Row],[Market Salary Average]]</f>
        <v/>
      </c>
      <c r="M203" s="28"/>
      <c r="N203" s="28"/>
      <c r="CB203" s="27"/>
      <c r="CC203" s="27"/>
    </row>
    <row r="204" spans="1:81" ht="13.8" x14ac:dyDescent="0.25">
      <c r="A204" s="39"/>
      <c r="B204" s="21"/>
      <c r="C204" s="8"/>
      <c r="D204" s="9"/>
      <c r="E204" s="8"/>
      <c r="F204" s="8"/>
      <c r="G204" s="52" t="str">
        <f>IFERROR(AVERAGE(SalaryBands[[#This Row],[Salary Band Min]],SalaryBands[[#This Row],[Salary Band Max]]),"")</f>
        <v/>
      </c>
      <c r="H204" s="8"/>
      <c r="I204" s="21"/>
      <c r="J204" s="8"/>
      <c r="K204" s="15" t="str">
        <f>IFERROR(AVERAGE(SalaryBands[[#This Row],[Salary Range Low]:[Salary Range High]]),"")</f>
        <v/>
      </c>
      <c r="L204" s="40" t="str">
        <f>SalaryBands[[#This Row],[Market Salary Average]]</f>
        <v/>
      </c>
      <c r="M204" s="28"/>
      <c r="N204" s="28"/>
      <c r="CB204" s="27"/>
      <c r="CC204" s="27"/>
    </row>
    <row r="205" spans="1:81" ht="13.8" x14ac:dyDescent="0.25">
      <c r="A205" s="39"/>
      <c r="B205" s="21"/>
      <c r="C205" s="8"/>
      <c r="D205" s="9"/>
      <c r="E205" s="8"/>
      <c r="F205" s="8"/>
      <c r="G205" s="52" t="str">
        <f>IFERROR(AVERAGE(SalaryBands[[#This Row],[Salary Band Min]],SalaryBands[[#This Row],[Salary Band Max]]),"")</f>
        <v/>
      </c>
      <c r="H205" s="8"/>
      <c r="I205" s="21"/>
      <c r="J205" s="8"/>
      <c r="K205" s="15" t="str">
        <f>IFERROR(AVERAGE(SalaryBands[[#This Row],[Salary Range Low]:[Salary Range High]]),"")</f>
        <v/>
      </c>
      <c r="L205" s="40" t="str">
        <f>SalaryBands[[#This Row],[Market Salary Average]]</f>
        <v/>
      </c>
      <c r="M205" s="28"/>
      <c r="N205" s="28"/>
      <c r="CB205" s="27"/>
      <c r="CC205" s="27"/>
    </row>
    <row r="206" spans="1:81" ht="13.8" x14ac:dyDescent="0.25">
      <c r="A206" s="39"/>
      <c r="B206" s="21"/>
      <c r="C206" s="8"/>
      <c r="D206" s="9"/>
      <c r="E206" s="8"/>
      <c r="F206" s="8"/>
      <c r="G206" s="52" t="str">
        <f>IFERROR(AVERAGE(SalaryBands[[#This Row],[Salary Band Min]],SalaryBands[[#This Row],[Salary Band Max]]),"")</f>
        <v/>
      </c>
      <c r="H206" s="8"/>
      <c r="I206" s="21"/>
      <c r="J206" s="8"/>
      <c r="K206" s="15" t="str">
        <f>IFERROR(AVERAGE(SalaryBands[[#This Row],[Salary Range Low]:[Salary Range High]]),"")</f>
        <v/>
      </c>
      <c r="L206" s="40" t="str">
        <f>SalaryBands[[#This Row],[Market Salary Average]]</f>
        <v/>
      </c>
      <c r="M206" s="28"/>
      <c r="N206" s="28"/>
      <c r="CB206" s="27"/>
      <c r="CC206" s="27"/>
    </row>
    <row r="207" spans="1:81" ht="13.8" x14ac:dyDescent="0.25">
      <c r="A207" s="39"/>
      <c r="B207" s="21"/>
      <c r="C207" s="8"/>
      <c r="D207" s="9"/>
      <c r="E207" s="8"/>
      <c r="F207" s="8"/>
      <c r="G207" s="52" t="str">
        <f>IFERROR(AVERAGE(SalaryBands[[#This Row],[Salary Band Min]],SalaryBands[[#This Row],[Salary Band Max]]),"")</f>
        <v/>
      </c>
      <c r="H207" s="8"/>
      <c r="I207" s="21"/>
      <c r="J207" s="8"/>
      <c r="K207" s="15" t="str">
        <f>IFERROR(AVERAGE(SalaryBands[[#This Row],[Salary Range Low]:[Salary Range High]]),"")</f>
        <v/>
      </c>
      <c r="L207" s="40" t="str">
        <f>SalaryBands[[#This Row],[Market Salary Average]]</f>
        <v/>
      </c>
      <c r="M207" s="28"/>
      <c r="N207" s="28"/>
      <c r="CB207" s="27"/>
      <c r="CC207" s="27"/>
    </row>
    <row r="208" spans="1:81" ht="13.8" x14ac:dyDescent="0.25">
      <c r="A208" s="39"/>
      <c r="B208" s="21"/>
      <c r="C208" s="8"/>
      <c r="D208" s="9"/>
      <c r="E208" s="8"/>
      <c r="F208" s="8"/>
      <c r="G208" s="52" t="str">
        <f>IFERROR(AVERAGE(SalaryBands[[#This Row],[Salary Band Min]],SalaryBands[[#This Row],[Salary Band Max]]),"")</f>
        <v/>
      </c>
      <c r="H208" s="8"/>
      <c r="I208" s="21"/>
      <c r="J208" s="8"/>
      <c r="K208" s="15" t="str">
        <f>IFERROR(AVERAGE(SalaryBands[[#This Row],[Salary Range Low]:[Salary Range High]]),"")</f>
        <v/>
      </c>
      <c r="L208" s="40" t="str">
        <f>SalaryBands[[#This Row],[Market Salary Average]]</f>
        <v/>
      </c>
      <c r="M208" s="28"/>
      <c r="N208" s="28"/>
      <c r="CB208" s="27"/>
      <c r="CC208" s="27"/>
    </row>
    <row r="209" spans="1:81" ht="13.8" x14ac:dyDescent="0.25">
      <c r="A209" s="39"/>
      <c r="B209" s="21"/>
      <c r="C209" s="8"/>
      <c r="D209" s="9"/>
      <c r="E209" s="8"/>
      <c r="F209" s="8"/>
      <c r="G209" s="52" t="str">
        <f>IFERROR(AVERAGE(SalaryBands[[#This Row],[Salary Band Min]],SalaryBands[[#This Row],[Salary Band Max]]),"")</f>
        <v/>
      </c>
      <c r="H209" s="8"/>
      <c r="I209" s="21"/>
      <c r="J209" s="8"/>
      <c r="K209" s="15" t="str">
        <f>IFERROR(AVERAGE(SalaryBands[[#This Row],[Salary Range Low]:[Salary Range High]]),"")</f>
        <v/>
      </c>
      <c r="L209" s="40" t="str">
        <f>SalaryBands[[#This Row],[Market Salary Average]]</f>
        <v/>
      </c>
      <c r="M209" s="28"/>
      <c r="N209" s="28"/>
      <c r="CB209" s="27"/>
      <c r="CC209" s="27"/>
    </row>
    <row r="210" spans="1:81" ht="13.8" x14ac:dyDescent="0.25">
      <c r="A210" s="39"/>
      <c r="B210" s="21"/>
      <c r="C210" s="8"/>
      <c r="D210" s="9"/>
      <c r="E210" s="8"/>
      <c r="F210" s="8"/>
      <c r="G210" s="52" t="str">
        <f>IFERROR(AVERAGE(SalaryBands[[#This Row],[Salary Band Min]],SalaryBands[[#This Row],[Salary Band Max]]),"")</f>
        <v/>
      </c>
      <c r="H210" s="8"/>
      <c r="I210" s="21"/>
      <c r="J210" s="8"/>
      <c r="K210" s="15" t="str">
        <f>IFERROR(AVERAGE(SalaryBands[[#This Row],[Salary Range Low]:[Salary Range High]]),"")</f>
        <v/>
      </c>
      <c r="L210" s="40" t="str">
        <f>SalaryBands[[#This Row],[Market Salary Average]]</f>
        <v/>
      </c>
      <c r="M210" s="28"/>
      <c r="N210" s="28"/>
      <c r="CB210" s="27"/>
      <c r="CC210" s="27"/>
    </row>
    <row r="211" spans="1:81" ht="13.8" x14ac:dyDescent="0.25">
      <c r="A211" s="39"/>
      <c r="B211" s="21"/>
      <c r="C211" s="8"/>
      <c r="D211" s="9"/>
      <c r="E211" s="8"/>
      <c r="F211" s="8"/>
      <c r="G211" s="52" t="str">
        <f>IFERROR(AVERAGE(SalaryBands[[#This Row],[Salary Band Min]],SalaryBands[[#This Row],[Salary Band Max]]),"")</f>
        <v/>
      </c>
      <c r="H211" s="8"/>
      <c r="I211" s="21"/>
      <c r="J211" s="8"/>
      <c r="K211" s="15" t="str">
        <f>IFERROR(AVERAGE(SalaryBands[[#This Row],[Salary Range Low]:[Salary Range High]]),"")</f>
        <v/>
      </c>
      <c r="L211" s="40" t="str">
        <f>SalaryBands[[#This Row],[Market Salary Average]]</f>
        <v/>
      </c>
      <c r="M211" s="28"/>
      <c r="N211" s="28"/>
      <c r="CB211" s="27"/>
      <c r="CC211" s="27"/>
    </row>
    <row r="212" spans="1:81" ht="13.8" x14ac:dyDescent="0.25">
      <c r="A212" s="39"/>
      <c r="B212" s="21"/>
      <c r="C212" s="8"/>
      <c r="D212" s="9"/>
      <c r="E212" s="8"/>
      <c r="F212" s="8"/>
      <c r="G212" s="52" t="str">
        <f>IFERROR(AVERAGE(SalaryBands[[#This Row],[Salary Band Min]],SalaryBands[[#This Row],[Salary Band Max]]),"")</f>
        <v/>
      </c>
      <c r="H212" s="8"/>
      <c r="I212" s="21"/>
      <c r="J212" s="8"/>
      <c r="K212" s="15" t="str">
        <f>IFERROR(AVERAGE(SalaryBands[[#This Row],[Salary Range Low]:[Salary Range High]]),"")</f>
        <v/>
      </c>
      <c r="L212" s="40" t="str">
        <f>SalaryBands[[#This Row],[Market Salary Average]]</f>
        <v/>
      </c>
      <c r="M212" s="28"/>
      <c r="N212" s="28"/>
      <c r="CB212" s="27"/>
      <c r="CC212" s="27"/>
    </row>
    <row r="213" spans="1:81" ht="13.8" x14ac:dyDescent="0.25">
      <c r="A213" s="39"/>
      <c r="B213" s="21"/>
      <c r="C213" s="8"/>
      <c r="D213" s="9"/>
      <c r="E213" s="8"/>
      <c r="F213" s="8"/>
      <c r="G213" s="52" t="str">
        <f>IFERROR(AVERAGE(SalaryBands[[#This Row],[Salary Band Min]],SalaryBands[[#This Row],[Salary Band Max]]),"")</f>
        <v/>
      </c>
      <c r="H213" s="8"/>
      <c r="I213" s="21"/>
      <c r="J213" s="8"/>
      <c r="K213" s="15" t="str">
        <f>IFERROR(AVERAGE(SalaryBands[[#This Row],[Salary Range Low]:[Salary Range High]]),"")</f>
        <v/>
      </c>
      <c r="L213" s="40" t="str">
        <f>SalaryBands[[#This Row],[Market Salary Average]]</f>
        <v/>
      </c>
      <c r="M213" s="28"/>
      <c r="N213" s="28"/>
      <c r="CB213" s="27"/>
      <c r="CC213" s="27"/>
    </row>
    <row r="214" spans="1:81" ht="13.8" x14ac:dyDescent="0.25">
      <c r="A214" s="39"/>
      <c r="B214" s="21"/>
      <c r="C214" s="8"/>
      <c r="D214" s="9"/>
      <c r="E214" s="8"/>
      <c r="F214" s="8"/>
      <c r="G214" s="52" t="str">
        <f>IFERROR(AVERAGE(SalaryBands[[#This Row],[Salary Band Min]],SalaryBands[[#This Row],[Salary Band Max]]),"")</f>
        <v/>
      </c>
      <c r="H214" s="8"/>
      <c r="I214" s="21"/>
      <c r="J214" s="8"/>
      <c r="K214" s="15" t="str">
        <f>IFERROR(AVERAGE(SalaryBands[[#This Row],[Salary Range Low]:[Salary Range High]]),"")</f>
        <v/>
      </c>
      <c r="L214" s="40" t="str">
        <f>SalaryBands[[#This Row],[Market Salary Average]]</f>
        <v/>
      </c>
      <c r="M214" s="28"/>
      <c r="N214" s="28"/>
      <c r="CB214" s="27"/>
      <c r="CC214" s="27"/>
    </row>
    <row r="215" spans="1:81" ht="13.8" x14ac:dyDescent="0.25">
      <c r="A215" s="39"/>
      <c r="B215" s="21"/>
      <c r="C215" s="8"/>
      <c r="D215" s="9"/>
      <c r="E215" s="8"/>
      <c r="F215" s="8"/>
      <c r="G215" s="52" t="str">
        <f>IFERROR(AVERAGE(SalaryBands[[#This Row],[Salary Band Min]],SalaryBands[[#This Row],[Salary Band Max]]),"")</f>
        <v/>
      </c>
      <c r="H215" s="8"/>
      <c r="I215" s="21"/>
      <c r="J215" s="8"/>
      <c r="K215" s="15" t="str">
        <f>IFERROR(AVERAGE(SalaryBands[[#This Row],[Salary Range Low]:[Salary Range High]]),"")</f>
        <v/>
      </c>
      <c r="L215" s="40" t="str">
        <f>SalaryBands[[#This Row],[Market Salary Average]]</f>
        <v/>
      </c>
      <c r="M215" s="28"/>
      <c r="N215" s="28"/>
      <c r="CB215" s="27"/>
      <c r="CC215" s="27"/>
    </row>
    <row r="216" spans="1:81" ht="13.8" x14ac:dyDescent="0.25">
      <c r="A216" s="39"/>
      <c r="B216" s="21"/>
      <c r="C216" s="8"/>
      <c r="D216" s="9"/>
      <c r="E216" s="8"/>
      <c r="F216" s="8"/>
      <c r="G216" s="52" t="str">
        <f>IFERROR(AVERAGE(SalaryBands[[#This Row],[Salary Band Min]],SalaryBands[[#This Row],[Salary Band Max]]),"")</f>
        <v/>
      </c>
      <c r="H216" s="8"/>
      <c r="I216" s="21"/>
      <c r="J216" s="8"/>
      <c r="K216" s="15" t="str">
        <f>IFERROR(AVERAGE(SalaryBands[[#This Row],[Salary Range Low]:[Salary Range High]]),"")</f>
        <v/>
      </c>
      <c r="L216" s="40" t="str">
        <f>SalaryBands[[#This Row],[Market Salary Average]]</f>
        <v/>
      </c>
      <c r="M216" s="28"/>
      <c r="N216" s="28"/>
      <c r="CB216" s="27"/>
      <c r="CC216" s="27"/>
    </row>
    <row r="217" spans="1:81" ht="13.8" x14ac:dyDescent="0.25">
      <c r="A217" s="39"/>
      <c r="B217" s="21"/>
      <c r="C217" s="8"/>
      <c r="D217" s="9"/>
      <c r="E217" s="8"/>
      <c r="F217" s="8"/>
      <c r="G217" s="52" t="str">
        <f>IFERROR(AVERAGE(SalaryBands[[#This Row],[Salary Band Min]],SalaryBands[[#This Row],[Salary Band Max]]),"")</f>
        <v/>
      </c>
      <c r="H217" s="8"/>
      <c r="I217" s="21"/>
      <c r="J217" s="8"/>
      <c r="K217" s="15" t="str">
        <f>IFERROR(AVERAGE(SalaryBands[[#This Row],[Salary Range Low]:[Salary Range High]]),"")</f>
        <v/>
      </c>
      <c r="L217" s="40" t="str">
        <f>SalaryBands[[#This Row],[Market Salary Average]]</f>
        <v/>
      </c>
      <c r="M217" s="28"/>
      <c r="N217" s="28"/>
      <c r="CB217" s="27"/>
      <c r="CC217" s="27"/>
    </row>
    <row r="218" spans="1:81" ht="13.8" x14ac:dyDescent="0.25">
      <c r="A218" s="39"/>
      <c r="B218" s="21"/>
      <c r="C218" s="8"/>
      <c r="D218" s="9"/>
      <c r="E218" s="8"/>
      <c r="F218" s="8"/>
      <c r="G218" s="52" t="str">
        <f>IFERROR(AVERAGE(SalaryBands[[#This Row],[Salary Band Min]],SalaryBands[[#This Row],[Salary Band Max]]),"")</f>
        <v/>
      </c>
      <c r="H218" s="8"/>
      <c r="I218" s="21"/>
      <c r="J218" s="8"/>
      <c r="K218" s="15" t="str">
        <f>IFERROR(AVERAGE(SalaryBands[[#This Row],[Salary Range Low]:[Salary Range High]]),"")</f>
        <v/>
      </c>
      <c r="L218" s="40" t="str">
        <f>SalaryBands[[#This Row],[Market Salary Average]]</f>
        <v/>
      </c>
      <c r="M218" s="28"/>
      <c r="N218" s="28"/>
      <c r="CB218" s="27"/>
      <c r="CC218" s="27"/>
    </row>
    <row r="219" spans="1:81" ht="13.8" x14ac:dyDescent="0.25">
      <c r="A219" s="39"/>
      <c r="B219" s="21"/>
      <c r="C219" s="8"/>
      <c r="D219" s="9"/>
      <c r="E219" s="8"/>
      <c r="F219" s="8"/>
      <c r="G219" s="52" t="str">
        <f>IFERROR(AVERAGE(SalaryBands[[#This Row],[Salary Band Min]],SalaryBands[[#This Row],[Salary Band Max]]),"")</f>
        <v/>
      </c>
      <c r="H219" s="8"/>
      <c r="I219" s="21"/>
      <c r="J219" s="8"/>
      <c r="K219" s="15" t="str">
        <f>IFERROR(AVERAGE(SalaryBands[[#This Row],[Salary Range Low]:[Salary Range High]]),"")</f>
        <v/>
      </c>
      <c r="L219" s="40" t="str">
        <f>SalaryBands[[#This Row],[Market Salary Average]]</f>
        <v/>
      </c>
      <c r="M219" s="28"/>
      <c r="N219" s="28"/>
      <c r="CB219" s="27"/>
      <c r="CC219" s="27"/>
    </row>
    <row r="220" spans="1:81" ht="13.8" x14ac:dyDescent="0.25">
      <c r="A220" s="39"/>
      <c r="B220" s="21"/>
      <c r="C220" s="8"/>
      <c r="D220" s="9"/>
      <c r="E220" s="8"/>
      <c r="F220" s="8"/>
      <c r="G220" s="52" t="str">
        <f>IFERROR(AVERAGE(SalaryBands[[#This Row],[Salary Band Min]],SalaryBands[[#This Row],[Salary Band Max]]),"")</f>
        <v/>
      </c>
      <c r="H220" s="8"/>
      <c r="I220" s="21"/>
      <c r="J220" s="8"/>
      <c r="K220" s="15" t="str">
        <f>IFERROR(AVERAGE(SalaryBands[[#This Row],[Salary Range Low]:[Salary Range High]]),"")</f>
        <v/>
      </c>
      <c r="L220" s="40" t="str">
        <f>SalaryBands[[#This Row],[Market Salary Average]]</f>
        <v/>
      </c>
      <c r="M220" s="28"/>
      <c r="N220" s="28"/>
      <c r="CB220" s="27"/>
      <c r="CC220" s="27"/>
    </row>
    <row r="221" spans="1:81" ht="13.8" x14ac:dyDescent="0.25">
      <c r="A221" s="39"/>
      <c r="B221" s="21"/>
      <c r="C221" s="8"/>
      <c r="D221" s="9"/>
      <c r="E221" s="8"/>
      <c r="F221" s="8"/>
      <c r="G221" s="52" t="str">
        <f>IFERROR(AVERAGE(SalaryBands[[#This Row],[Salary Band Min]],SalaryBands[[#This Row],[Salary Band Max]]),"")</f>
        <v/>
      </c>
      <c r="H221" s="8"/>
      <c r="I221" s="21"/>
      <c r="J221" s="8"/>
      <c r="K221" s="15" t="str">
        <f>IFERROR(AVERAGE(SalaryBands[[#This Row],[Salary Range Low]:[Salary Range High]]),"")</f>
        <v/>
      </c>
      <c r="L221" s="40" t="str">
        <f>SalaryBands[[#This Row],[Market Salary Average]]</f>
        <v/>
      </c>
      <c r="M221" s="28"/>
      <c r="N221" s="28"/>
      <c r="CB221" s="27"/>
      <c r="CC221" s="27"/>
    </row>
    <row r="222" spans="1:81" ht="13.8" x14ac:dyDescent="0.25">
      <c r="A222" s="39"/>
      <c r="B222" s="21"/>
      <c r="C222" s="8"/>
      <c r="D222" s="9"/>
      <c r="E222" s="8"/>
      <c r="F222" s="8"/>
      <c r="G222" s="52" t="str">
        <f>IFERROR(AVERAGE(SalaryBands[[#This Row],[Salary Band Min]],SalaryBands[[#This Row],[Salary Band Max]]),"")</f>
        <v/>
      </c>
      <c r="H222" s="8"/>
      <c r="I222" s="21"/>
      <c r="J222" s="8"/>
      <c r="K222" s="15" t="str">
        <f>IFERROR(AVERAGE(SalaryBands[[#This Row],[Salary Range Low]:[Salary Range High]]),"")</f>
        <v/>
      </c>
      <c r="L222" s="40" t="str">
        <f>SalaryBands[[#This Row],[Market Salary Average]]</f>
        <v/>
      </c>
      <c r="M222" s="28"/>
      <c r="N222" s="28"/>
      <c r="CB222" s="27"/>
      <c r="CC222" s="27"/>
    </row>
    <row r="223" spans="1:81" ht="13.8" x14ac:dyDescent="0.25">
      <c r="A223" s="39"/>
      <c r="B223" s="21"/>
      <c r="C223" s="8"/>
      <c r="D223" s="9"/>
      <c r="E223" s="8"/>
      <c r="F223" s="8"/>
      <c r="G223" s="52" t="str">
        <f>IFERROR(AVERAGE(SalaryBands[[#This Row],[Salary Band Min]],SalaryBands[[#This Row],[Salary Band Max]]),"")</f>
        <v/>
      </c>
      <c r="H223" s="8"/>
      <c r="I223" s="21"/>
      <c r="J223" s="8"/>
      <c r="K223" s="15" t="str">
        <f>IFERROR(AVERAGE(SalaryBands[[#This Row],[Salary Range Low]:[Salary Range High]]),"")</f>
        <v/>
      </c>
      <c r="L223" s="40" t="str">
        <f>SalaryBands[[#This Row],[Market Salary Average]]</f>
        <v/>
      </c>
      <c r="M223" s="28"/>
      <c r="N223" s="28"/>
      <c r="CB223" s="27"/>
      <c r="CC223" s="27"/>
    </row>
    <row r="224" spans="1:81" ht="13.8" x14ac:dyDescent="0.25">
      <c r="A224" s="39"/>
      <c r="B224" s="21"/>
      <c r="C224" s="8"/>
      <c r="D224" s="9"/>
      <c r="E224" s="8"/>
      <c r="F224" s="8"/>
      <c r="G224" s="52" t="str">
        <f>IFERROR(AVERAGE(SalaryBands[[#This Row],[Salary Band Min]],SalaryBands[[#This Row],[Salary Band Max]]),"")</f>
        <v/>
      </c>
      <c r="H224" s="8"/>
      <c r="I224" s="21"/>
      <c r="J224" s="8"/>
      <c r="K224" s="15" t="str">
        <f>IFERROR(AVERAGE(SalaryBands[[#This Row],[Salary Range Low]:[Salary Range High]]),"")</f>
        <v/>
      </c>
      <c r="L224" s="40" t="str">
        <f>SalaryBands[[#This Row],[Market Salary Average]]</f>
        <v/>
      </c>
      <c r="M224" s="28"/>
      <c r="N224" s="28"/>
      <c r="CB224" s="27"/>
      <c r="CC224" s="27"/>
    </row>
    <row r="225" spans="1:81" ht="13.8" x14ac:dyDescent="0.25">
      <c r="A225" s="39"/>
      <c r="B225" s="21"/>
      <c r="C225" s="8"/>
      <c r="D225" s="9"/>
      <c r="E225" s="8"/>
      <c r="F225" s="8"/>
      <c r="G225" s="52" t="str">
        <f>IFERROR(AVERAGE(SalaryBands[[#This Row],[Salary Band Min]],SalaryBands[[#This Row],[Salary Band Max]]),"")</f>
        <v/>
      </c>
      <c r="H225" s="8"/>
      <c r="I225" s="21"/>
      <c r="J225" s="8"/>
      <c r="K225" s="15" t="str">
        <f>IFERROR(AVERAGE(SalaryBands[[#This Row],[Salary Range Low]:[Salary Range High]]),"")</f>
        <v/>
      </c>
      <c r="L225" s="40" t="str">
        <f>SalaryBands[[#This Row],[Market Salary Average]]</f>
        <v/>
      </c>
      <c r="M225" s="28"/>
      <c r="N225" s="28"/>
      <c r="CB225" s="27"/>
      <c r="CC225" s="27"/>
    </row>
    <row r="226" spans="1:81" ht="13.8" x14ac:dyDescent="0.25">
      <c r="A226" s="39"/>
      <c r="B226" s="21"/>
      <c r="C226" s="8"/>
      <c r="D226" s="9"/>
      <c r="E226" s="8"/>
      <c r="F226" s="8"/>
      <c r="G226" s="52" t="str">
        <f>IFERROR(AVERAGE(SalaryBands[[#This Row],[Salary Band Min]],SalaryBands[[#This Row],[Salary Band Max]]),"")</f>
        <v/>
      </c>
      <c r="H226" s="8"/>
      <c r="I226" s="21"/>
      <c r="J226" s="8"/>
      <c r="K226" s="15" t="str">
        <f>IFERROR(AVERAGE(SalaryBands[[#This Row],[Salary Range Low]:[Salary Range High]]),"")</f>
        <v/>
      </c>
      <c r="L226" s="40" t="str">
        <f>SalaryBands[[#This Row],[Market Salary Average]]</f>
        <v/>
      </c>
      <c r="M226" s="28"/>
      <c r="N226" s="28"/>
      <c r="CB226" s="27"/>
      <c r="CC226" s="27"/>
    </row>
    <row r="227" spans="1:81" ht="13.8" x14ac:dyDescent="0.25">
      <c r="A227" s="39"/>
      <c r="B227" s="21"/>
      <c r="C227" s="8"/>
      <c r="D227" s="9"/>
      <c r="E227" s="8"/>
      <c r="F227" s="8"/>
      <c r="G227" s="52" t="str">
        <f>IFERROR(AVERAGE(SalaryBands[[#This Row],[Salary Band Min]],SalaryBands[[#This Row],[Salary Band Max]]),"")</f>
        <v/>
      </c>
      <c r="H227" s="8"/>
      <c r="I227" s="21"/>
      <c r="J227" s="8"/>
      <c r="K227" s="15" t="str">
        <f>IFERROR(AVERAGE(SalaryBands[[#This Row],[Salary Range Low]:[Salary Range High]]),"")</f>
        <v/>
      </c>
      <c r="L227" s="40" t="str">
        <f>SalaryBands[[#This Row],[Market Salary Average]]</f>
        <v/>
      </c>
      <c r="M227" s="28"/>
      <c r="N227" s="28"/>
      <c r="CB227" s="27"/>
      <c r="CC227" s="27"/>
    </row>
    <row r="228" spans="1:81" ht="13.8" x14ac:dyDescent="0.25">
      <c r="A228" s="39"/>
      <c r="B228" s="21"/>
      <c r="C228" s="8"/>
      <c r="D228" s="9"/>
      <c r="E228" s="8"/>
      <c r="F228" s="8"/>
      <c r="G228" s="52" t="str">
        <f>IFERROR(AVERAGE(SalaryBands[[#This Row],[Salary Band Min]],SalaryBands[[#This Row],[Salary Band Max]]),"")</f>
        <v/>
      </c>
      <c r="H228" s="8"/>
      <c r="I228" s="21"/>
      <c r="J228" s="8"/>
      <c r="K228" s="15" t="str">
        <f>IFERROR(AVERAGE(SalaryBands[[#This Row],[Salary Range Low]:[Salary Range High]]),"")</f>
        <v/>
      </c>
      <c r="L228" s="40" t="str">
        <f>SalaryBands[[#This Row],[Market Salary Average]]</f>
        <v/>
      </c>
      <c r="M228" s="28"/>
      <c r="N228" s="28"/>
      <c r="CB228" s="27"/>
      <c r="CC228" s="27"/>
    </row>
    <row r="229" spans="1:81" ht="13.8" x14ac:dyDescent="0.25">
      <c r="A229" s="39"/>
      <c r="B229" s="21"/>
      <c r="C229" s="8"/>
      <c r="D229" s="9"/>
      <c r="E229" s="8"/>
      <c r="F229" s="8"/>
      <c r="G229" s="52" t="str">
        <f>IFERROR(AVERAGE(SalaryBands[[#This Row],[Salary Band Min]],SalaryBands[[#This Row],[Salary Band Max]]),"")</f>
        <v/>
      </c>
      <c r="H229" s="8"/>
      <c r="I229" s="21"/>
      <c r="J229" s="8"/>
      <c r="K229" s="15" t="str">
        <f>IFERROR(AVERAGE(SalaryBands[[#This Row],[Salary Range Low]:[Salary Range High]]),"")</f>
        <v/>
      </c>
      <c r="L229" s="40" t="str">
        <f>SalaryBands[[#This Row],[Market Salary Average]]</f>
        <v/>
      </c>
      <c r="M229" s="28"/>
      <c r="N229" s="28"/>
      <c r="CB229" s="27"/>
      <c r="CC229" s="27"/>
    </row>
    <row r="230" spans="1:81" ht="13.8" x14ac:dyDescent="0.25">
      <c r="A230" s="39"/>
      <c r="B230" s="21"/>
      <c r="C230" s="8"/>
      <c r="D230" s="9"/>
      <c r="E230" s="8"/>
      <c r="F230" s="8"/>
      <c r="G230" s="52" t="str">
        <f>IFERROR(AVERAGE(SalaryBands[[#This Row],[Salary Band Min]],SalaryBands[[#This Row],[Salary Band Max]]),"")</f>
        <v/>
      </c>
      <c r="H230" s="8"/>
      <c r="I230" s="21"/>
      <c r="J230" s="8"/>
      <c r="K230" s="15" t="str">
        <f>IFERROR(AVERAGE(SalaryBands[[#This Row],[Salary Range Low]:[Salary Range High]]),"")</f>
        <v/>
      </c>
      <c r="L230" s="40" t="str">
        <f>SalaryBands[[#This Row],[Market Salary Average]]</f>
        <v/>
      </c>
      <c r="M230" s="28"/>
      <c r="N230" s="28"/>
      <c r="CB230" s="27"/>
      <c r="CC230" s="27"/>
    </row>
    <row r="231" spans="1:81" ht="13.8" x14ac:dyDescent="0.25">
      <c r="A231" s="39"/>
      <c r="B231" s="21"/>
      <c r="C231" s="8"/>
      <c r="D231" s="9"/>
      <c r="E231" s="8"/>
      <c r="F231" s="8"/>
      <c r="G231" s="52" t="str">
        <f>IFERROR(AVERAGE(SalaryBands[[#This Row],[Salary Band Min]],SalaryBands[[#This Row],[Salary Band Max]]),"")</f>
        <v/>
      </c>
      <c r="H231" s="8"/>
      <c r="I231" s="21"/>
      <c r="J231" s="8"/>
      <c r="K231" s="15" t="str">
        <f>IFERROR(AVERAGE(SalaryBands[[#This Row],[Salary Range Low]:[Salary Range High]]),"")</f>
        <v/>
      </c>
      <c r="L231" s="40" t="str">
        <f>SalaryBands[[#This Row],[Market Salary Average]]</f>
        <v/>
      </c>
      <c r="M231" s="28"/>
      <c r="N231" s="28"/>
      <c r="CB231" s="27"/>
      <c r="CC231" s="27"/>
    </row>
    <row r="232" spans="1:81" ht="13.8" x14ac:dyDescent="0.25">
      <c r="A232" s="39"/>
      <c r="B232" s="21"/>
      <c r="C232" s="8"/>
      <c r="D232" s="9"/>
      <c r="E232" s="8"/>
      <c r="F232" s="8"/>
      <c r="G232" s="52" t="str">
        <f>IFERROR(AVERAGE(SalaryBands[[#This Row],[Salary Band Min]],SalaryBands[[#This Row],[Salary Band Max]]),"")</f>
        <v/>
      </c>
      <c r="H232" s="8"/>
      <c r="I232" s="21"/>
      <c r="J232" s="8"/>
      <c r="K232" s="15" t="str">
        <f>IFERROR(AVERAGE(SalaryBands[[#This Row],[Salary Range Low]:[Salary Range High]]),"")</f>
        <v/>
      </c>
      <c r="L232" s="40" t="str">
        <f>SalaryBands[[#This Row],[Market Salary Average]]</f>
        <v/>
      </c>
      <c r="M232" s="28"/>
      <c r="N232" s="28"/>
      <c r="CB232" s="27"/>
      <c r="CC232" s="27"/>
    </row>
    <row r="233" spans="1:81" ht="13.8" x14ac:dyDescent="0.25">
      <c r="A233" s="39"/>
      <c r="B233" s="21"/>
      <c r="C233" s="8"/>
      <c r="D233" s="9"/>
      <c r="E233" s="8"/>
      <c r="F233" s="8"/>
      <c r="G233" s="52" t="str">
        <f>IFERROR(AVERAGE(SalaryBands[[#This Row],[Salary Band Min]],SalaryBands[[#This Row],[Salary Band Max]]),"")</f>
        <v/>
      </c>
      <c r="H233" s="8"/>
      <c r="I233" s="21"/>
      <c r="J233" s="8"/>
      <c r="K233" s="15" t="str">
        <f>IFERROR(AVERAGE(SalaryBands[[#This Row],[Salary Range Low]:[Salary Range High]]),"")</f>
        <v/>
      </c>
      <c r="L233" s="40" t="str">
        <f>SalaryBands[[#This Row],[Market Salary Average]]</f>
        <v/>
      </c>
      <c r="M233" s="28"/>
      <c r="N233" s="28"/>
      <c r="CB233" s="27"/>
      <c r="CC233" s="27"/>
    </row>
    <row r="234" spans="1:81" ht="13.8" x14ac:dyDescent="0.25">
      <c r="A234" s="39"/>
      <c r="B234" s="21"/>
      <c r="C234" s="8"/>
      <c r="D234" s="9"/>
      <c r="E234" s="8"/>
      <c r="F234" s="8"/>
      <c r="G234" s="52" t="str">
        <f>IFERROR(AVERAGE(SalaryBands[[#This Row],[Salary Band Min]],SalaryBands[[#This Row],[Salary Band Max]]),"")</f>
        <v/>
      </c>
      <c r="H234" s="8"/>
      <c r="I234" s="21"/>
      <c r="J234" s="8"/>
      <c r="K234" s="15" t="str">
        <f>IFERROR(AVERAGE(SalaryBands[[#This Row],[Salary Range Low]:[Salary Range High]]),"")</f>
        <v/>
      </c>
      <c r="L234" s="40" t="str">
        <f>SalaryBands[[#This Row],[Market Salary Average]]</f>
        <v/>
      </c>
      <c r="M234" s="28"/>
      <c r="N234" s="28"/>
      <c r="CB234" s="27"/>
      <c r="CC234" s="27"/>
    </row>
    <row r="235" spans="1:81" ht="13.8" x14ac:dyDescent="0.25">
      <c r="A235" s="39"/>
      <c r="B235" s="21"/>
      <c r="C235" s="8"/>
      <c r="D235" s="9"/>
      <c r="E235" s="8"/>
      <c r="F235" s="8"/>
      <c r="G235" s="52" t="str">
        <f>IFERROR(AVERAGE(SalaryBands[[#This Row],[Salary Band Min]],SalaryBands[[#This Row],[Salary Band Max]]),"")</f>
        <v/>
      </c>
      <c r="H235" s="8"/>
      <c r="I235" s="21"/>
      <c r="J235" s="8"/>
      <c r="K235" s="15" t="str">
        <f>IFERROR(AVERAGE(SalaryBands[[#This Row],[Salary Range Low]:[Salary Range High]]),"")</f>
        <v/>
      </c>
      <c r="L235" s="40" t="str">
        <f>SalaryBands[[#This Row],[Market Salary Average]]</f>
        <v/>
      </c>
      <c r="M235" s="28"/>
      <c r="N235" s="28"/>
      <c r="CB235" s="27"/>
      <c r="CC235" s="27"/>
    </row>
    <row r="236" spans="1:81" ht="13.8" x14ac:dyDescent="0.25">
      <c r="A236" s="39"/>
      <c r="B236" s="21"/>
      <c r="C236" s="8"/>
      <c r="D236" s="9"/>
      <c r="E236" s="8"/>
      <c r="F236" s="8"/>
      <c r="G236" s="52" t="str">
        <f>IFERROR(AVERAGE(SalaryBands[[#This Row],[Salary Band Min]],SalaryBands[[#This Row],[Salary Band Max]]),"")</f>
        <v/>
      </c>
      <c r="H236" s="8"/>
      <c r="I236" s="21"/>
      <c r="J236" s="8"/>
      <c r="K236" s="15" t="str">
        <f>IFERROR(AVERAGE(SalaryBands[[#This Row],[Salary Range Low]:[Salary Range High]]),"")</f>
        <v/>
      </c>
      <c r="L236" s="40" t="str">
        <f>SalaryBands[[#This Row],[Market Salary Average]]</f>
        <v/>
      </c>
      <c r="M236" s="28"/>
      <c r="N236" s="28"/>
      <c r="CB236" s="27"/>
      <c r="CC236" s="27"/>
    </row>
    <row r="237" spans="1:81" ht="13.8" x14ac:dyDescent="0.25">
      <c r="A237" s="39"/>
      <c r="B237" s="21"/>
      <c r="C237" s="8"/>
      <c r="D237" s="9"/>
      <c r="E237" s="8"/>
      <c r="F237" s="8"/>
      <c r="G237" s="52" t="str">
        <f>IFERROR(AVERAGE(SalaryBands[[#This Row],[Salary Band Min]],SalaryBands[[#This Row],[Salary Band Max]]),"")</f>
        <v/>
      </c>
      <c r="H237" s="8"/>
      <c r="I237" s="21"/>
      <c r="J237" s="8"/>
      <c r="K237" s="15" t="str">
        <f>IFERROR(AVERAGE(SalaryBands[[#This Row],[Salary Range Low]:[Salary Range High]]),"")</f>
        <v/>
      </c>
      <c r="L237" s="40" t="str">
        <f>SalaryBands[[#This Row],[Market Salary Average]]</f>
        <v/>
      </c>
      <c r="M237" s="28"/>
      <c r="N237" s="28"/>
      <c r="CB237" s="27"/>
      <c r="CC237" s="27"/>
    </row>
    <row r="238" spans="1:81" ht="13.8" x14ac:dyDescent="0.25">
      <c r="A238" s="39"/>
      <c r="B238" s="21"/>
      <c r="C238" s="8"/>
      <c r="D238" s="9"/>
      <c r="E238" s="8"/>
      <c r="F238" s="8"/>
      <c r="G238" s="52" t="str">
        <f>IFERROR(AVERAGE(SalaryBands[[#This Row],[Salary Band Min]],SalaryBands[[#This Row],[Salary Band Max]]),"")</f>
        <v/>
      </c>
      <c r="H238" s="8"/>
      <c r="I238" s="21"/>
      <c r="J238" s="8"/>
      <c r="K238" s="15" t="str">
        <f>IFERROR(AVERAGE(SalaryBands[[#This Row],[Salary Range Low]:[Salary Range High]]),"")</f>
        <v/>
      </c>
      <c r="L238" s="40" t="str">
        <f>SalaryBands[[#This Row],[Market Salary Average]]</f>
        <v/>
      </c>
      <c r="M238" s="28"/>
      <c r="N238" s="28"/>
      <c r="CB238" s="27"/>
      <c r="CC238" s="27"/>
    </row>
    <row r="239" spans="1:81" ht="13.8" x14ac:dyDescent="0.25">
      <c r="A239" s="39"/>
      <c r="B239" s="21"/>
      <c r="C239" s="8"/>
      <c r="D239" s="9"/>
      <c r="E239" s="8"/>
      <c r="F239" s="8"/>
      <c r="G239" s="52" t="str">
        <f>IFERROR(AVERAGE(SalaryBands[[#This Row],[Salary Band Min]],SalaryBands[[#This Row],[Salary Band Max]]),"")</f>
        <v/>
      </c>
      <c r="H239" s="8"/>
      <c r="I239" s="21"/>
      <c r="J239" s="8"/>
      <c r="K239" s="15" t="str">
        <f>IFERROR(AVERAGE(SalaryBands[[#This Row],[Salary Range Low]:[Salary Range High]]),"")</f>
        <v/>
      </c>
      <c r="L239" s="40" t="str">
        <f>SalaryBands[[#This Row],[Market Salary Average]]</f>
        <v/>
      </c>
      <c r="M239" s="28"/>
      <c r="N239" s="28"/>
      <c r="CB239" s="27"/>
      <c r="CC239" s="27"/>
    </row>
    <row r="240" spans="1:81" ht="13.8" x14ac:dyDescent="0.25">
      <c r="A240" s="39"/>
      <c r="B240" s="21"/>
      <c r="C240" s="8"/>
      <c r="D240" s="9"/>
      <c r="E240" s="8"/>
      <c r="F240" s="8"/>
      <c r="G240" s="52" t="str">
        <f>IFERROR(AVERAGE(SalaryBands[[#This Row],[Salary Band Min]],SalaryBands[[#This Row],[Salary Band Max]]),"")</f>
        <v/>
      </c>
      <c r="H240" s="8"/>
      <c r="I240" s="21"/>
      <c r="J240" s="8"/>
      <c r="K240" s="15" t="str">
        <f>IFERROR(AVERAGE(SalaryBands[[#This Row],[Salary Range Low]:[Salary Range High]]),"")</f>
        <v/>
      </c>
      <c r="L240" s="40" t="str">
        <f>SalaryBands[[#This Row],[Market Salary Average]]</f>
        <v/>
      </c>
      <c r="M240" s="28"/>
      <c r="N240" s="28"/>
      <c r="CB240" s="27"/>
      <c r="CC240" s="27"/>
    </row>
    <row r="241" spans="1:81" ht="13.8" x14ac:dyDescent="0.25">
      <c r="A241" s="39"/>
      <c r="B241" s="21"/>
      <c r="C241" s="8"/>
      <c r="D241" s="9"/>
      <c r="E241" s="8"/>
      <c r="F241" s="8"/>
      <c r="G241" s="52" t="str">
        <f>IFERROR(AVERAGE(SalaryBands[[#This Row],[Salary Band Min]],SalaryBands[[#This Row],[Salary Band Max]]),"")</f>
        <v/>
      </c>
      <c r="H241" s="8"/>
      <c r="I241" s="21"/>
      <c r="J241" s="8"/>
      <c r="K241" s="15" t="str">
        <f>IFERROR(AVERAGE(SalaryBands[[#This Row],[Salary Range Low]:[Salary Range High]]),"")</f>
        <v/>
      </c>
      <c r="L241" s="40" t="str">
        <f>SalaryBands[[#This Row],[Market Salary Average]]</f>
        <v/>
      </c>
      <c r="M241" s="28"/>
      <c r="N241" s="28"/>
      <c r="CB241" s="27"/>
      <c r="CC241" s="27"/>
    </row>
    <row r="242" spans="1:81" ht="13.8" x14ac:dyDescent="0.25">
      <c r="A242" s="39"/>
      <c r="B242" s="21"/>
      <c r="C242" s="8"/>
      <c r="D242" s="9"/>
      <c r="E242" s="8"/>
      <c r="F242" s="8"/>
      <c r="G242" s="52" t="str">
        <f>IFERROR(AVERAGE(SalaryBands[[#This Row],[Salary Band Min]],SalaryBands[[#This Row],[Salary Band Max]]),"")</f>
        <v/>
      </c>
      <c r="H242" s="8"/>
      <c r="I242" s="21"/>
      <c r="J242" s="8"/>
      <c r="K242" s="15" t="str">
        <f>IFERROR(AVERAGE(SalaryBands[[#This Row],[Salary Range Low]:[Salary Range High]]),"")</f>
        <v/>
      </c>
      <c r="L242" s="40" t="str">
        <f>SalaryBands[[#This Row],[Market Salary Average]]</f>
        <v/>
      </c>
      <c r="M242" s="28"/>
      <c r="N242" s="28"/>
      <c r="CB242" s="27"/>
      <c r="CC242" s="27"/>
    </row>
    <row r="243" spans="1:81" ht="13.8" x14ac:dyDescent="0.25">
      <c r="A243" s="39"/>
      <c r="B243" s="21"/>
      <c r="C243" s="8"/>
      <c r="D243" s="9"/>
      <c r="E243" s="8"/>
      <c r="F243" s="8"/>
      <c r="G243" s="52" t="str">
        <f>IFERROR(AVERAGE(SalaryBands[[#This Row],[Salary Band Min]],SalaryBands[[#This Row],[Salary Band Max]]),"")</f>
        <v/>
      </c>
      <c r="H243" s="8"/>
      <c r="I243" s="21"/>
      <c r="J243" s="8"/>
      <c r="K243" s="15" t="str">
        <f>IFERROR(AVERAGE(SalaryBands[[#This Row],[Salary Range Low]:[Salary Range High]]),"")</f>
        <v/>
      </c>
      <c r="L243" s="40" t="str">
        <f>SalaryBands[[#This Row],[Market Salary Average]]</f>
        <v/>
      </c>
      <c r="M243" s="28"/>
      <c r="N243" s="28"/>
      <c r="CB243" s="27"/>
      <c r="CC243" s="27"/>
    </row>
    <row r="244" spans="1:81" ht="13.8" x14ac:dyDescent="0.25">
      <c r="A244" s="39"/>
      <c r="B244" s="21"/>
      <c r="C244" s="8"/>
      <c r="D244" s="9"/>
      <c r="E244" s="8"/>
      <c r="F244" s="8"/>
      <c r="G244" s="52" t="str">
        <f>IFERROR(AVERAGE(SalaryBands[[#This Row],[Salary Band Min]],SalaryBands[[#This Row],[Salary Band Max]]),"")</f>
        <v/>
      </c>
      <c r="H244" s="8"/>
      <c r="I244" s="21"/>
      <c r="J244" s="8"/>
      <c r="K244" s="15" t="str">
        <f>IFERROR(AVERAGE(SalaryBands[[#This Row],[Salary Range Low]:[Salary Range High]]),"")</f>
        <v/>
      </c>
      <c r="L244" s="40" t="str">
        <f>SalaryBands[[#This Row],[Market Salary Average]]</f>
        <v/>
      </c>
      <c r="M244" s="28"/>
      <c r="N244" s="28"/>
      <c r="CB244" s="27"/>
      <c r="CC244" s="27"/>
    </row>
    <row r="245" spans="1:81" ht="13.8" x14ac:dyDescent="0.25">
      <c r="A245" s="39"/>
      <c r="B245" s="21"/>
      <c r="C245" s="8"/>
      <c r="D245" s="9"/>
      <c r="E245" s="8"/>
      <c r="F245" s="8"/>
      <c r="G245" s="52" t="str">
        <f>IFERROR(AVERAGE(SalaryBands[[#This Row],[Salary Band Min]],SalaryBands[[#This Row],[Salary Band Max]]),"")</f>
        <v/>
      </c>
      <c r="H245" s="8"/>
      <c r="I245" s="21"/>
      <c r="J245" s="8"/>
      <c r="K245" s="15" t="str">
        <f>IFERROR(AVERAGE(SalaryBands[[#This Row],[Salary Range Low]:[Salary Range High]]),"")</f>
        <v/>
      </c>
      <c r="L245" s="40" t="str">
        <f>SalaryBands[[#This Row],[Market Salary Average]]</f>
        <v/>
      </c>
      <c r="M245" s="28"/>
      <c r="N245" s="28"/>
      <c r="CB245" s="27"/>
      <c r="CC245" s="27"/>
    </row>
    <row r="246" spans="1:81" ht="13.8" x14ac:dyDescent="0.25">
      <c r="A246" s="39"/>
      <c r="B246" s="21"/>
      <c r="C246" s="8"/>
      <c r="D246" s="9"/>
      <c r="E246" s="8"/>
      <c r="F246" s="8"/>
      <c r="G246" s="52" t="str">
        <f>IFERROR(AVERAGE(SalaryBands[[#This Row],[Salary Band Min]],SalaryBands[[#This Row],[Salary Band Max]]),"")</f>
        <v/>
      </c>
      <c r="H246" s="8"/>
      <c r="I246" s="21"/>
      <c r="J246" s="8"/>
      <c r="K246" s="15" t="str">
        <f>IFERROR(AVERAGE(SalaryBands[[#This Row],[Salary Range Low]:[Salary Range High]]),"")</f>
        <v/>
      </c>
      <c r="L246" s="40" t="str">
        <f>SalaryBands[[#This Row],[Market Salary Average]]</f>
        <v/>
      </c>
      <c r="M246" s="28"/>
      <c r="N246" s="28"/>
      <c r="CB246" s="27"/>
      <c r="CC246" s="27"/>
    </row>
    <row r="247" spans="1:81" ht="13.8" x14ac:dyDescent="0.25">
      <c r="A247" s="39"/>
      <c r="B247" s="21"/>
      <c r="C247" s="8"/>
      <c r="D247" s="9"/>
      <c r="E247" s="8"/>
      <c r="F247" s="8"/>
      <c r="G247" s="52" t="str">
        <f>IFERROR(AVERAGE(SalaryBands[[#This Row],[Salary Band Min]],SalaryBands[[#This Row],[Salary Band Max]]),"")</f>
        <v/>
      </c>
      <c r="H247" s="8"/>
      <c r="I247" s="21"/>
      <c r="J247" s="8"/>
      <c r="K247" s="15" t="str">
        <f>IFERROR(AVERAGE(SalaryBands[[#This Row],[Salary Range Low]:[Salary Range High]]),"")</f>
        <v/>
      </c>
      <c r="L247" s="40" t="str">
        <f>SalaryBands[[#This Row],[Market Salary Average]]</f>
        <v/>
      </c>
      <c r="M247" s="28"/>
      <c r="N247" s="28"/>
      <c r="CB247" s="27"/>
      <c r="CC247" s="27"/>
    </row>
    <row r="248" spans="1:81" ht="13.8" x14ac:dyDescent="0.25">
      <c r="A248" s="39"/>
      <c r="B248" s="21"/>
      <c r="C248" s="8"/>
      <c r="D248" s="9"/>
      <c r="E248" s="8"/>
      <c r="F248" s="8"/>
      <c r="G248" s="52" t="str">
        <f>IFERROR(AVERAGE(SalaryBands[[#This Row],[Salary Band Min]],SalaryBands[[#This Row],[Salary Band Max]]),"")</f>
        <v/>
      </c>
      <c r="H248" s="8"/>
      <c r="I248" s="21"/>
      <c r="J248" s="8"/>
      <c r="K248" s="15" t="str">
        <f>IFERROR(AVERAGE(SalaryBands[[#This Row],[Salary Range Low]:[Salary Range High]]),"")</f>
        <v/>
      </c>
      <c r="L248" s="40" t="str">
        <f>SalaryBands[[#This Row],[Market Salary Average]]</f>
        <v/>
      </c>
      <c r="M248" s="28"/>
      <c r="N248" s="28"/>
      <c r="CB248" s="27"/>
      <c r="CC248" s="27"/>
    </row>
    <row r="249" spans="1:81" ht="13.8" x14ac:dyDescent="0.25">
      <c r="A249" s="39"/>
      <c r="B249" s="21"/>
      <c r="C249" s="8"/>
      <c r="D249" s="9"/>
      <c r="E249" s="8"/>
      <c r="F249" s="8"/>
      <c r="G249" s="52" t="str">
        <f>IFERROR(AVERAGE(SalaryBands[[#This Row],[Salary Band Min]],SalaryBands[[#This Row],[Salary Band Max]]),"")</f>
        <v/>
      </c>
      <c r="H249" s="8"/>
      <c r="I249" s="21"/>
      <c r="J249" s="8"/>
      <c r="K249" s="15" t="str">
        <f>IFERROR(AVERAGE(SalaryBands[[#This Row],[Salary Range Low]:[Salary Range High]]),"")</f>
        <v/>
      </c>
      <c r="L249" s="40" t="str">
        <f>SalaryBands[[#This Row],[Market Salary Average]]</f>
        <v/>
      </c>
      <c r="M249" s="28"/>
      <c r="N249" s="28"/>
      <c r="CB249" s="27"/>
      <c r="CC249" s="27"/>
    </row>
    <row r="250" spans="1:81" ht="13.8" x14ac:dyDescent="0.25">
      <c r="A250" s="39"/>
      <c r="B250" s="21"/>
      <c r="C250" s="8"/>
      <c r="D250" s="9"/>
      <c r="E250" s="8"/>
      <c r="F250" s="8"/>
      <c r="G250" s="52" t="str">
        <f>IFERROR(AVERAGE(SalaryBands[[#This Row],[Salary Band Min]],SalaryBands[[#This Row],[Salary Band Max]]),"")</f>
        <v/>
      </c>
      <c r="H250" s="8"/>
      <c r="I250" s="21"/>
      <c r="J250" s="8"/>
      <c r="K250" s="15" t="str">
        <f>IFERROR(AVERAGE(SalaryBands[[#This Row],[Salary Range Low]:[Salary Range High]]),"")</f>
        <v/>
      </c>
      <c r="L250" s="40" t="str">
        <f>SalaryBands[[#This Row],[Market Salary Average]]</f>
        <v/>
      </c>
      <c r="M250" s="28"/>
      <c r="N250" s="28"/>
      <c r="CB250" s="27"/>
      <c r="CC250" s="27"/>
    </row>
    <row r="251" spans="1:81" ht="13.8" x14ac:dyDescent="0.25">
      <c r="A251" s="39"/>
      <c r="B251" s="21"/>
      <c r="C251" s="8"/>
      <c r="D251" s="9"/>
      <c r="E251" s="8"/>
      <c r="F251" s="8"/>
      <c r="G251" s="52" t="str">
        <f>IFERROR(AVERAGE(SalaryBands[[#This Row],[Salary Band Min]],SalaryBands[[#This Row],[Salary Band Max]]),"")</f>
        <v/>
      </c>
      <c r="H251" s="8"/>
      <c r="I251" s="21"/>
      <c r="J251" s="8"/>
      <c r="K251" s="15" t="str">
        <f>IFERROR(AVERAGE(SalaryBands[[#This Row],[Salary Range Low]:[Salary Range High]]),"")</f>
        <v/>
      </c>
      <c r="L251" s="40" t="str">
        <f>SalaryBands[[#This Row],[Market Salary Average]]</f>
        <v/>
      </c>
      <c r="M251" s="28"/>
      <c r="N251" s="28"/>
      <c r="CB251" s="27"/>
      <c r="CC251" s="27"/>
    </row>
    <row r="252" spans="1:81" ht="13.8" x14ac:dyDescent="0.25">
      <c r="A252" s="39"/>
      <c r="B252" s="21"/>
      <c r="C252" s="8"/>
      <c r="D252" s="9"/>
      <c r="E252" s="8"/>
      <c r="F252" s="8"/>
      <c r="G252" s="52" t="str">
        <f>IFERROR(AVERAGE(SalaryBands[[#This Row],[Salary Band Min]],SalaryBands[[#This Row],[Salary Band Max]]),"")</f>
        <v/>
      </c>
      <c r="H252" s="8"/>
      <c r="I252" s="21"/>
      <c r="J252" s="8"/>
      <c r="K252" s="15" t="str">
        <f>IFERROR(AVERAGE(SalaryBands[[#This Row],[Salary Range Low]:[Salary Range High]]),"")</f>
        <v/>
      </c>
      <c r="L252" s="40" t="str">
        <f>SalaryBands[[#This Row],[Market Salary Average]]</f>
        <v/>
      </c>
      <c r="M252" s="28"/>
      <c r="N252" s="28"/>
      <c r="CB252" s="27"/>
      <c r="CC252" s="27"/>
    </row>
    <row r="253" spans="1:81" ht="13.8" x14ac:dyDescent="0.25">
      <c r="A253" s="39"/>
      <c r="B253" s="21"/>
      <c r="C253" s="8"/>
      <c r="D253" s="9"/>
      <c r="E253" s="8"/>
      <c r="F253" s="8"/>
      <c r="G253" s="52" t="str">
        <f>IFERROR(AVERAGE(SalaryBands[[#This Row],[Salary Band Min]],SalaryBands[[#This Row],[Salary Band Max]]),"")</f>
        <v/>
      </c>
      <c r="H253" s="8"/>
      <c r="I253" s="21"/>
      <c r="J253" s="8"/>
      <c r="K253" s="15" t="str">
        <f>IFERROR(AVERAGE(SalaryBands[[#This Row],[Salary Range Low]:[Salary Range High]]),"")</f>
        <v/>
      </c>
      <c r="L253" s="40" t="str">
        <f>SalaryBands[[#This Row],[Market Salary Average]]</f>
        <v/>
      </c>
      <c r="M253" s="28"/>
      <c r="N253" s="28"/>
      <c r="CB253" s="27"/>
      <c r="CC253" s="27"/>
    </row>
    <row r="254" spans="1:81" ht="13.8" x14ac:dyDescent="0.25">
      <c r="A254" s="39"/>
      <c r="B254" s="21"/>
      <c r="C254" s="8"/>
      <c r="D254" s="9"/>
      <c r="E254" s="8"/>
      <c r="F254" s="8"/>
      <c r="G254" s="52" t="str">
        <f>IFERROR(AVERAGE(SalaryBands[[#This Row],[Salary Band Min]],SalaryBands[[#This Row],[Salary Band Max]]),"")</f>
        <v/>
      </c>
      <c r="H254" s="8"/>
      <c r="I254" s="21"/>
      <c r="J254" s="8"/>
      <c r="K254" s="15" t="str">
        <f>IFERROR(AVERAGE(SalaryBands[[#This Row],[Salary Range Low]:[Salary Range High]]),"")</f>
        <v/>
      </c>
      <c r="L254" s="40" t="str">
        <f>SalaryBands[[#This Row],[Market Salary Average]]</f>
        <v/>
      </c>
      <c r="M254" s="28"/>
      <c r="N254" s="28"/>
      <c r="CB254" s="27"/>
      <c r="CC254" s="27"/>
    </row>
    <row r="255" spans="1:81" ht="13.8" x14ac:dyDescent="0.25">
      <c r="A255" s="39"/>
      <c r="B255" s="21"/>
      <c r="C255" s="8"/>
      <c r="D255" s="9"/>
      <c r="E255" s="8"/>
      <c r="F255" s="8"/>
      <c r="G255" s="52" t="str">
        <f>IFERROR(AVERAGE(SalaryBands[[#This Row],[Salary Band Min]],SalaryBands[[#This Row],[Salary Band Max]]),"")</f>
        <v/>
      </c>
      <c r="H255" s="8"/>
      <c r="I255" s="21"/>
      <c r="J255" s="8"/>
      <c r="K255" s="15" t="str">
        <f>IFERROR(AVERAGE(SalaryBands[[#This Row],[Salary Range Low]:[Salary Range High]]),"")</f>
        <v/>
      </c>
      <c r="L255" s="40" t="str">
        <f>SalaryBands[[#This Row],[Market Salary Average]]</f>
        <v/>
      </c>
      <c r="M255" s="28"/>
      <c r="N255" s="28"/>
      <c r="CB255" s="27"/>
      <c r="CC255" s="27"/>
    </row>
    <row r="256" spans="1:81" ht="13.8" x14ac:dyDescent="0.25">
      <c r="A256" s="39"/>
      <c r="B256" s="21"/>
      <c r="C256" s="8"/>
      <c r="D256" s="9"/>
      <c r="E256" s="8"/>
      <c r="F256" s="8"/>
      <c r="G256" s="52" t="str">
        <f>IFERROR(AVERAGE(SalaryBands[[#This Row],[Salary Band Min]],SalaryBands[[#This Row],[Salary Band Max]]),"")</f>
        <v/>
      </c>
      <c r="H256" s="8"/>
      <c r="I256" s="21"/>
      <c r="J256" s="8"/>
      <c r="K256" s="15" t="str">
        <f>IFERROR(AVERAGE(SalaryBands[[#This Row],[Salary Range Low]:[Salary Range High]]),"")</f>
        <v/>
      </c>
      <c r="L256" s="40" t="str">
        <f>SalaryBands[[#This Row],[Market Salary Average]]</f>
        <v/>
      </c>
      <c r="M256" s="28"/>
      <c r="N256" s="28"/>
      <c r="CB256" s="27"/>
      <c r="CC256" s="27"/>
    </row>
    <row r="257" spans="1:81" ht="13.8" x14ac:dyDescent="0.25">
      <c r="A257" s="39"/>
      <c r="B257" s="21"/>
      <c r="C257" s="8"/>
      <c r="D257" s="9"/>
      <c r="E257" s="8"/>
      <c r="F257" s="8"/>
      <c r="G257" s="52" t="str">
        <f>IFERROR(AVERAGE(SalaryBands[[#This Row],[Salary Band Min]],SalaryBands[[#This Row],[Salary Band Max]]),"")</f>
        <v/>
      </c>
      <c r="H257" s="8"/>
      <c r="I257" s="21"/>
      <c r="J257" s="8"/>
      <c r="K257" s="15" t="str">
        <f>IFERROR(AVERAGE(SalaryBands[[#This Row],[Salary Range Low]:[Salary Range High]]),"")</f>
        <v/>
      </c>
      <c r="L257" s="40" t="str">
        <f>SalaryBands[[#This Row],[Market Salary Average]]</f>
        <v/>
      </c>
      <c r="M257" s="28"/>
      <c r="N257" s="28"/>
      <c r="CB257" s="27"/>
      <c r="CC257" s="27"/>
    </row>
    <row r="258" spans="1:81" ht="13.8" x14ac:dyDescent="0.25">
      <c r="A258" s="39"/>
      <c r="B258" s="21"/>
      <c r="C258" s="8"/>
      <c r="D258" s="9"/>
      <c r="E258" s="8"/>
      <c r="F258" s="8"/>
      <c r="G258" s="52" t="str">
        <f>IFERROR(AVERAGE(SalaryBands[[#This Row],[Salary Band Min]],SalaryBands[[#This Row],[Salary Band Max]]),"")</f>
        <v/>
      </c>
      <c r="H258" s="8"/>
      <c r="I258" s="21"/>
      <c r="J258" s="8"/>
      <c r="K258" s="15" t="str">
        <f>IFERROR(AVERAGE(SalaryBands[[#This Row],[Salary Range Low]:[Salary Range High]]),"")</f>
        <v/>
      </c>
      <c r="L258" s="40" t="str">
        <f>SalaryBands[[#This Row],[Market Salary Average]]</f>
        <v/>
      </c>
      <c r="M258" s="28"/>
      <c r="N258" s="28"/>
      <c r="CB258" s="27"/>
      <c r="CC258" s="27"/>
    </row>
    <row r="259" spans="1:81" ht="13.8" x14ac:dyDescent="0.25">
      <c r="A259" s="39"/>
      <c r="B259" s="21"/>
      <c r="C259" s="8"/>
      <c r="D259" s="9"/>
      <c r="E259" s="8"/>
      <c r="F259" s="8"/>
      <c r="G259" s="52" t="str">
        <f>IFERROR(AVERAGE(SalaryBands[[#This Row],[Salary Band Min]],SalaryBands[[#This Row],[Salary Band Max]]),"")</f>
        <v/>
      </c>
      <c r="H259" s="8"/>
      <c r="I259" s="21"/>
      <c r="J259" s="8"/>
      <c r="K259" s="15" t="str">
        <f>IFERROR(AVERAGE(SalaryBands[[#This Row],[Salary Range Low]:[Salary Range High]]),"")</f>
        <v/>
      </c>
      <c r="L259" s="40" t="str">
        <f>SalaryBands[[#This Row],[Market Salary Average]]</f>
        <v/>
      </c>
      <c r="M259" s="28"/>
      <c r="N259" s="28"/>
      <c r="CB259" s="27"/>
      <c r="CC259" s="27"/>
    </row>
    <row r="260" spans="1:81" ht="13.8" x14ac:dyDescent="0.25">
      <c r="A260" s="39"/>
      <c r="B260" s="21"/>
      <c r="C260" s="8"/>
      <c r="D260" s="9"/>
      <c r="E260" s="8"/>
      <c r="F260" s="8"/>
      <c r="G260" s="52" t="str">
        <f>IFERROR(AVERAGE(SalaryBands[[#This Row],[Salary Band Min]],SalaryBands[[#This Row],[Salary Band Max]]),"")</f>
        <v/>
      </c>
      <c r="H260" s="8"/>
      <c r="I260" s="21"/>
      <c r="J260" s="8"/>
      <c r="K260" s="15" t="str">
        <f>IFERROR(AVERAGE(SalaryBands[[#This Row],[Salary Range Low]:[Salary Range High]]),"")</f>
        <v/>
      </c>
      <c r="L260" s="40" t="str">
        <f>SalaryBands[[#This Row],[Market Salary Average]]</f>
        <v/>
      </c>
      <c r="M260" s="28"/>
      <c r="N260" s="28"/>
      <c r="CB260" s="27"/>
      <c r="CC260" s="27"/>
    </row>
    <row r="261" spans="1:81" ht="13.8" x14ac:dyDescent="0.25">
      <c r="A261" s="39"/>
      <c r="B261" s="21"/>
      <c r="C261" s="8"/>
      <c r="D261" s="9"/>
      <c r="E261" s="8"/>
      <c r="F261" s="8"/>
      <c r="G261" s="52" t="str">
        <f>IFERROR(AVERAGE(SalaryBands[[#This Row],[Salary Band Min]],SalaryBands[[#This Row],[Salary Band Max]]),"")</f>
        <v/>
      </c>
      <c r="H261" s="8"/>
      <c r="I261" s="21"/>
      <c r="J261" s="8"/>
      <c r="K261" s="15" t="str">
        <f>IFERROR(AVERAGE(SalaryBands[[#This Row],[Salary Range Low]:[Salary Range High]]),"")</f>
        <v/>
      </c>
      <c r="L261" s="40" t="str">
        <f>SalaryBands[[#This Row],[Market Salary Average]]</f>
        <v/>
      </c>
      <c r="M261" s="28"/>
      <c r="N261" s="28"/>
      <c r="CB261" s="27"/>
      <c r="CC261" s="27"/>
    </row>
    <row r="262" spans="1:81" ht="13.8" x14ac:dyDescent="0.25">
      <c r="A262" s="39"/>
      <c r="B262" s="21"/>
      <c r="C262" s="8"/>
      <c r="D262" s="9"/>
      <c r="E262" s="8"/>
      <c r="F262" s="8"/>
      <c r="G262" s="52" t="str">
        <f>IFERROR(AVERAGE(SalaryBands[[#This Row],[Salary Band Min]],SalaryBands[[#This Row],[Salary Band Max]]),"")</f>
        <v/>
      </c>
      <c r="H262" s="8"/>
      <c r="I262" s="21"/>
      <c r="J262" s="8"/>
      <c r="K262" s="15" t="str">
        <f>IFERROR(AVERAGE(SalaryBands[[#This Row],[Salary Range Low]:[Salary Range High]]),"")</f>
        <v/>
      </c>
      <c r="L262" s="40" t="str">
        <f>SalaryBands[[#This Row],[Market Salary Average]]</f>
        <v/>
      </c>
      <c r="M262" s="28"/>
      <c r="N262" s="28"/>
      <c r="CB262" s="27"/>
      <c r="CC262" s="27"/>
    </row>
    <row r="263" spans="1:81" ht="13.8" x14ac:dyDescent="0.25">
      <c r="A263" s="39"/>
      <c r="B263" s="21"/>
      <c r="C263" s="8"/>
      <c r="D263" s="9"/>
      <c r="E263" s="8"/>
      <c r="F263" s="8"/>
      <c r="G263" s="52" t="str">
        <f>IFERROR(AVERAGE(SalaryBands[[#This Row],[Salary Band Min]],SalaryBands[[#This Row],[Salary Band Max]]),"")</f>
        <v/>
      </c>
      <c r="H263" s="8"/>
      <c r="I263" s="21"/>
      <c r="J263" s="8"/>
      <c r="K263" s="15" t="str">
        <f>IFERROR(AVERAGE(SalaryBands[[#This Row],[Salary Range Low]:[Salary Range High]]),"")</f>
        <v/>
      </c>
      <c r="L263" s="40" t="str">
        <f>SalaryBands[[#This Row],[Market Salary Average]]</f>
        <v/>
      </c>
      <c r="M263" s="28"/>
      <c r="N263" s="28"/>
      <c r="CB263" s="27"/>
      <c r="CC263" s="27"/>
    </row>
    <row r="264" spans="1:81" ht="13.8" x14ac:dyDescent="0.25">
      <c r="A264" s="39"/>
      <c r="B264" s="21"/>
      <c r="C264" s="8"/>
      <c r="D264" s="9"/>
      <c r="E264" s="8"/>
      <c r="F264" s="8"/>
      <c r="G264" s="52" t="str">
        <f>IFERROR(AVERAGE(SalaryBands[[#This Row],[Salary Band Min]],SalaryBands[[#This Row],[Salary Band Max]]),"")</f>
        <v/>
      </c>
      <c r="H264" s="8"/>
      <c r="I264" s="21"/>
      <c r="J264" s="8"/>
      <c r="K264" s="15" t="str">
        <f>IFERROR(AVERAGE(SalaryBands[[#This Row],[Salary Range Low]:[Salary Range High]]),"")</f>
        <v/>
      </c>
      <c r="L264" s="40" t="str">
        <f>SalaryBands[[#This Row],[Market Salary Average]]</f>
        <v/>
      </c>
      <c r="M264" s="28"/>
      <c r="N264" s="28"/>
      <c r="CB264" s="27"/>
      <c r="CC264" s="27"/>
    </row>
    <row r="265" spans="1:81" ht="13.8" x14ac:dyDescent="0.25">
      <c r="A265" s="39"/>
      <c r="B265" s="21"/>
      <c r="C265" s="8"/>
      <c r="D265" s="9"/>
      <c r="E265" s="8"/>
      <c r="F265" s="8"/>
      <c r="G265" s="52" t="str">
        <f>IFERROR(AVERAGE(SalaryBands[[#This Row],[Salary Band Min]],SalaryBands[[#This Row],[Salary Band Max]]),"")</f>
        <v/>
      </c>
      <c r="H265" s="8"/>
      <c r="I265" s="21"/>
      <c r="J265" s="8"/>
      <c r="K265" s="15" t="str">
        <f>IFERROR(AVERAGE(SalaryBands[[#This Row],[Salary Range Low]:[Salary Range High]]),"")</f>
        <v/>
      </c>
      <c r="L265" s="40" t="str">
        <f>SalaryBands[[#This Row],[Market Salary Average]]</f>
        <v/>
      </c>
      <c r="M265" s="28"/>
      <c r="N265" s="28"/>
      <c r="CB265" s="27"/>
      <c r="CC265" s="27"/>
    </row>
    <row r="266" spans="1:81" ht="13.8" x14ac:dyDescent="0.25">
      <c r="A266" s="39"/>
      <c r="B266" s="21"/>
      <c r="C266" s="8"/>
      <c r="D266" s="9"/>
      <c r="E266" s="8"/>
      <c r="F266" s="8"/>
      <c r="G266" s="52" t="str">
        <f>IFERROR(AVERAGE(SalaryBands[[#This Row],[Salary Band Min]],SalaryBands[[#This Row],[Salary Band Max]]),"")</f>
        <v/>
      </c>
      <c r="H266" s="8"/>
      <c r="I266" s="21"/>
      <c r="J266" s="8"/>
      <c r="K266" s="15" t="str">
        <f>IFERROR(AVERAGE(SalaryBands[[#This Row],[Salary Range Low]:[Salary Range High]]),"")</f>
        <v/>
      </c>
      <c r="L266" s="40" t="str">
        <f>SalaryBands[[#This Row],[Market Salary Average]]</f>
        <v/>
      </c>
      <c r="M266" s="28"/>
      <c r="N266" s="28"/>
      <c r="CB266" s="27"/>
      <c r="CC266" s="27"/>
    </row>
    <row r="267" spans="1:81" ht="13.8" x14ac:dyDescent="0.25">
      <c r="A267" s="39"/>
      <c r="B267" s="21"/>
      <c r="C267" s="8"/>
      <c r="D267" s="9"/>
      <c r="E267" s="8"/>
      <c r="F267" s="8"/>
      <c r="G267" s="52" t="str">
        <f>IFERROR(AVERAGE(SalaryBands[[#This Row],[Salary Band Min]],SalaryBands[[#This Row],[Salary Band Max]]),"")</f>
        <v/>
      </c>
      <c r="H267" s="8"/>
      <c r="I267" s="21"/>
      <c r="J267" s="8"/>
      <c r="K267" s="15" t="str">
        <f>IFERROR(AVERAGE(SalaryBands[[#This Row],[Salary Range Low]:[Salary Range High]]),"")</f>
        <v/>
      </c>
      <c r="L267" s="40" t="str">
        <f>SalaryBands[[#This Row],[Market Salary Average]]</f>
        <v/>
      </c>
      <c r="M267" s="28"/>
      <c r="N267" s="28"/>
      <c r="CB267" s="27"/>
      <c r="CC267" s="27"/>
    </row>
    <row r="268" spans="1:81" ht="13.8" x14ac:dyDescent="0.25">
      <c r="A268" s="39"/>
      <c r="B268" s="21"/>
      <c r="C268" s="8"/>
      <c r="D268" s="9"/>
      <c r="E268" s="8"/>
      <c r="F268" s="8"/>
      <c r="G268" s="52" t="str">
        <f>IFERROR(AVERAGE(SalaryBands[[#This Row],[Salary Band Min]],SalaryBands[[#This Row],[Salary Band Max]]),"")</f>
        <v/>
      </c>
      <c r="H268" s="8"/>
      <c r="I268" s="21"/>
      <c r="J268" s="8"/>
      <c r="K268" s="15" t="str">
        <f>IFERROR(AVERAGE(SalaryBands[[#This Row],[Salary Range Low]:[Salary Range High]]),"")</f>
        <v/>
      </c>
      <c r="L268" s="40" t="str">
        <f>SalaryBands[[#This Row],[Market Salary Average]]</f>
        <v/>
      </c>
      <c r="M268" s="28"/>
      <c r="N268" s="28"/>
      <c r="CB268" s="27"/>
      <c r="CC268" s="27"/>
    </row>
    <row r="269" spans="1:81" ht="13.8" x14ac:dyDescent="0.25">
      <c r="A269" s="39"/>
      <c r="B269" s="21"/>
      <c r="C269" s="8"/>
      <c r="D269" s="9"/>
      <c r="E269" s="8"/>
      <c r="F269" s="8"/>
      <c r="G269" s="52" t="str">
        <f>IFERROR(AVERAGE(SalaryBands[[#This Row],[Salary Band Min]],SalaryBands[[#This Row],[Salary Band Max]]),"")</f>
        <v/>
      </c>
      <c r="H269" s="8"/>
      <c r="I269" s="21"/>
      <c r="J269" s="8"/>
      <c r="K269" s="15" t="str">
        <f>IFERROR(AVERAGE(SalaryBands[[#This Row],[Salary Range Low]:[Salary Range High]]),"")</f>
        <v/>
      </c>
      <c r="L269" s="40" t="str">
        <f>SalaryBands[[#This Row],[Market Salary Average]]</f>
        <v/>
      </c>
      <c r="M269" s="28"/>
      <c r="N269" s="28"/>
      <c r="CB269" s="27"/>
      <c r="CC269" s="27"/>
    </row>
    <row r="270" spans="1:81" ht="13.8" x14ac:dyDescent="0.25">
      <c r="A270" s="39"/>
      <c r="B270" s="21"/>
      <c r="C270" s="8"/>
      <c r="D270" s="9"/>
      <c r="E270" s="8"/>
      <c r="F270" s="8"/>
      <c r="G270" s="52" t="str">
        <f>IFERROR(AVERAGE(SalaryBands[[#This Row],[Salary Band Min]],SalaryBands[[#This Row],[Salary Band Max]]),"")</f>
        <v/>
      </c>
      <c r="H270" s="8"/>
      <c r="I270" s="21"/>
      <c r="J270" s="8"/>
      <c r="K270" s="15" t="str">
        <f>IFERROR(AVERAGE(SalaryBands[[#This Row],[Salary Range Low]:[Salary Range High]]),"")</f>
        <v/>
      </c>
      <c r="L270" s="40" t="str">
        <f>SalaryBands[[#This Row],[Market Salary Average]]</f>
        <v/>
      </c>
      <c r="M270" s="28"/>
      <c r="N270" s="28"/>
      <c r="CB270" s="27"/>
      <c r="CC270" s="27"/>
    </row>
    <row r="271" spans="1:81" ht="13.8" x14ac:dyDescent="0.25">
      <c r="A271" s="39"/>
      <c r="B271" s="21"/>
      <c r="C271" s="8"/>
      <c r="D271" s="9"/>
      <c r="E271" s="8"/>
      <c r="F271" s="8"/>
      <c r="G271" s="52" t="str">
        <f>IFERROR(AVERAGE(SalaryBands[[#This Row],[Salary Band Min]],SalaryBands[[#This Row],[Salary Band Max]]),"")</f>
        <v/>
      </c>
      <c r="H271" s="8"/>
      <c r="I271" s="21"/>
      <c r="J271" s="8"/>
      <c r="K271" s="15" t="str">
        <f>IFERROR(AVERAGE(SalaryBands[[#This Row],[Salary Range Low]:[Salary Range High]]),"")</f>
        <v/>
      </c>
      <c r="L271" s="40" t="str">
        <f>SalaryBands[[#This Row],[Market Salary Average]]</f>
        <v/>
      </c>
      <c r="M271" s="28"/>
      <c r="N271" s="28"/>
      <c r="CB271" s="27"/>
      <c r="CC271" s="27"/>
    </row>
    <row r="272" spans="1:81" ht="13.8" x14ac:dyDescent="0.25">
      <c r="A272" s="39"/>
      <c r="B272" s="21"/>
      <c r="C272" s="8"/>
      <c r="D272" s="9"/>
      <c r="E272" s="8"/>
      <c r="F272" s="8"/>
      <c r="G272" s="52" t="str">
        <f>IFERROR(AVERAGE(SalaryBands[[#This Row],[Salary Band Min]],SalaryBands[[#This Row],[Salary Band Max]]),"")</f>
        <v/>
      </c>
      <c r="H272" s="8"/>
      <c r="I272" s="21"/>
      <c r="J272" s="8"/>
      <c r="K272" s="15" t="str">
        <f>IFERROR(AVERAGE(SalaryBands[[#This Row],[Salary Range Low]:[Salary Range High]]),"")</f>
        <v/>
      </c>
      <c r="L272" s="40" t="str">
        <f>SalaryBands[[#This Row],[Market Salary Average]]</f>
        <v/>
      </c>
      <c r="M272" s="28"/>
      <c r="N272" s="28"/>
      <c r="CB272" s="27"/>
      <c r="CC272" s="27"/>
    </row>
    <row r="273" spans="1:81" ht="13.8" x14ac:dyDescent="0.25">
      <c r="A273" s="39"/>
      <c r="B273" s="21"/>
      <c r="C273" s="8"/>
      <c r="D273" s="9"/>
      <c r="E273" s="8"/>
      <c r="F273" s="8"/>
      <c r="G273" s="52" t="str">
        <f>IFERROR(AVERAGE(SalaryBands[[#This Row],[Salary Band Min]],SalaryBands[[#This Row],[Salary Band Max]]),"")</f>
        <v/>
      </c>
      <c r="H273" s="8"/>
      <c r="I273" s="21"/>
      <c r="J273" s="8"/>
      <c r="K273" s="15" t="str">
        <f>IFERROR(AVERAGE(SalaryBands[[#This Row],[Salary Range Low]:[Salary Range High]]),"")</f>
        <v/>
      </c>
      <c r="L273" s="40" t="str">
        <f>SalaryBands[[#This Row],[Market Salary Average]]</f>
        <v/>
      </c>
      <c r="M273" s="28"/>
      <c r="N273" s="28"/>
      <c r="CB273" s="27"/>
      <c r="CC273" s="27"/>
    </row>
    <row r="274" spans="1:81" ht="13.8" x14ac:dyDescent="0.25">
      <c r="A274" s="39"/>
      <c r="B274" s="21"/>
      <c r="C274" s="8"/>
      <c r="D274" s="9"/>
      <c r="E274" s="8"/>
      <c r="F274" s="8"/>
      <c r="G274" s="52" t="str">
        <f>IFERROR(AVERAGE(SalaryBands[[#This Row],[Salary Band Min]],SalaryBands[[#This Row],[Salary Band Max]]),"")</f>
        <v/>
      </c>
      <c r="H274" s="8"/>
      <c r="I274" s="21"/>
      <c r="J274" s="8"/>
      <c r="K274" s="15" t="str">
        <f>IFERROR(AVERAGE(SalaryBands[[#This Row],[Salary Range Low]:[Salary Range High]]),"")</f>
        <v/>
      </c>
      <c r="L274" s="40" t="str">
        <f>SalaryBands[[#This Row],[Market Salary Average]]</f>
        <v/>
      </c>
      <c r="M274" s="28"/>
      <c r="N274" s="28"/>
      <c r="CB274" s="27"/>
      <c r="CC274" s="27"/>
    </row>
    <row r="275" spans="1:81" ht="13.8" x14ac:dyDescent="0.25">
      <c r="A275" s="39"/>
      <c r="B275" s="21"/>
      <c r="C275" s="8"/>
      <c r="D275" s="9"/>
      <c r="E275" s="8"/>
      <c r="F275" s="8"/>
      <c r="G275" s="52" t="str">
        <f>IFERROR(AVERAGE(SalaryBands[[#This Row],[Salary Band Min]],SalaryBands[[#This Row],[Salary Band Max]]),"")</f>
        <v/>
      </c>
      <c r="H275" s="8"/>
      <c r="I275" s="21"/>
      <c r="J275" s="8"/>
      <c r="K275" s="15" t="str">
        <f>IFERROR(AVERAGE(SalaryBands[[#This Row],[Salary Range Low]:[Salary Range High]]),"")</f>
        <v/>
      </c>
      <c r="L275" s="40" t="str">
        <f>SalaryBands[[#This Row],[Market Salary Average]]</f>
        <v/>
      </c>
      <c r="M275" s="28"/>
      <c r="N275" s="28"/>
      <c r="CB275" s="27"/>
      <c r="CC275" s="27"/>
    </row>
    <row r="276" spans="1:81" ht="13.8" x14ac:dyDescent="0.25">
      <c r="A276" s="39"/>
      <c r="B276" s="21"/>
      <c r="C276" s="8"/>
      <c r="D276" s="9"/>
      <c r="E276" s="8"/>
      <c r="F276" s="8"/>
      <c r="G276" s="52" t="str">
        <f>IFERROR(AVERAGE(SalaryBands[[#This Row],[Salary Band Min]],SalaryBands[[#This Row],[Salary Band Max]]),"")</f>
        <v/>
      </c>
      <c r="H276" s="8"/>
      <c r="I276" s="21"/>
      <c r="J276" s="8"/>
      <c r="K276" s="15" t="str">
        <f>IFERROR(AVERAGE(SalaryBands[[#This Row],[Salary Range Low]:[Salary Range High]]),"")</f>
        <v/>
      </c>
      <c r="L276" s="40" t="str">
        <f>SalaryBands[[#This Row],[Market Salary Average]]</f>
        <v/>
      </c>
      <c r="M276" s="28"/>
      <c r="N276" s="28"/>
      <c r="CB276" s="27"/>
      <c r="CC276" s="27"/>
    </row>
    <row r="277" spans="1:81" ht="13.8" x14ac:dyDescent="0.25">
      <c r="A277" s="39"/>
      <c r="B277" s="21"/>
      <c r="C277" s="8"/>
      <c r="D277" s="9"/>
      <c r="E277" s="8"/>
      <c r="F277" s="8"/>
      <c r="G277" s="52" t="str">
        <f>IFERROR(AVERAGE(SalaryBands[[#This Row],[Salary Band Min]],SalaryBands[[#This Row],[Salary Band Max]]),"")</f>
        <v/>
      </c>
      <c r="H277" s="8"/>
      <c r="I277" s="21"/>
      <c r="J277" s="8"/>
      <c r="K277" s="15" t="str">
        <f>IFERROR(AVERAGE(SalaryBands[[#This Row],[Salary Range Low]:[Salary Range High]]),"")</f>
        <v/>
      </c>
      <c r="L277" s="40" t="str">
        <f>SalaryBands[[#This Row],[Market Salary Average]]</f>
        <v/>
      </c>
      <c r="M277" s="28"/>
      <c r="N277" s="28"/>
      <c r="CB277" s="27"/>
      <c r="CC277" s="27"/>
    </row>
    <row r="278" spans="1:81" ht="13.8" x14ac:dyDescent="0.25">
      <c r="A278" s="39"/>
      <c r="B278" s="21"/>
      <c r="C278" s="8"/>
      <c r="D278" s="9"/>
      <c r="E278" s="8"/>
      <c r="F278" s="8"/>
      <c r="G278" s="52" t="str">
        <f>IFERROR(AVERAGE(SalaryBands[[#This Row],[Salary Band Min]],SalaryBands[[#This Row],[Salary Band Max]]),"")</f>
        <v/>
      </c>
      <c r="H278" s="8"/>
      <c r="I278" s="21"/>
      <c r="J278" s="8"/>
      <c r="K278" s="15" t="str">
        <f>IFERROR(AVERAGE(SalaryBands[[#This Row],[Salary Range Low]:[Salary Range High]]),"")</f>
        <v/>
      </c>
      <c r="L278" s="40" t="str">
        <f>SalaryBands[[#This Row],[Market Salary Average]]</f>
        <v/>
      </c>
      <c r="M278" s="28"/>
      <c r="N278" s="28"/>
      <c r="CB278" s="27"/>
      <c r="CC278" s="27"/>
    </row>
    <row r="279" spans="1:81" ht="13.8" x14ac:dyDescent="0.25">
      <c r="A279" s="39"/>
      <c r="B279" s="21"/>
      <c r="C279" s="8"/>
      <c r="D279" s="9"/>
      <c r="E279" s="8"/>
      <c r="F279" s="8"/>
      <c r="G279" s="52" t="str">
        <f>IFERROR(AVERAGE(SalaryBands[[#This Row],[Salary Band Min]],SalaryBands[[#This Row],[Salary Band Max]]),"")</f>
        <v/>
      </c>
      <c r="H279" s="8"/>
      <c r="I279" s="21"/>
      <c r="J279" s="8"/>
      <c r="K279" s="15" t="str">
        <f>IFERROR(AVERAGE(SalaryBands[[#This Row],[Salary Range Low]:[Salary Range High]]),"")</f>
        <v/>
      </c>
      <c r="L279" s="40" t="str">
        <f>SalaryBands[[#This Row],[Market Salary Average]]</f>
        <v/>
      </c>
      <c r="M279" s="28"/>
      <c r="N279" s="28"/>
      <c r="CB279" s="27"/>
      <c r="CC279" s="27"/>
    </row>
    <row r="280" spans="1:81" ht="13.8" x14ac:dyDescent="0.25">
      <c r="A280" s="39"/>
      <c r="B280" s="21"/>
      <c r="C280" s="8"/>
      <c r="D280" s="9"/>
      <c r="E280" s="8"/>
      <c r="F280" s="8"/>
      <c r="G280" s="52" t="str">
        <f>IFERROR(AVERAGE(SalaryBands[[#This Row],[Salary Band Min]],SalaryBands[[#This Row],[Salary Band Max]]),"")</f>
        <v/>
      </c>
      <c r="H280" s="8"/>
      <c r="I280" s="21"/>
      <c r="J280" s="8"/>
      <c r="K280" s="15" t="str">
        <f>IFERROR(AVERAGE(SalaryBands[[#This Row],[Salary Range Low]:[Salary Range High]]),"")</f>
        <v/>
      </c>
      <c r="L280" s="40" t="str">
        <f>SalaryBands[[#This Row],[Market Salary Average]]</f>
        <v/>
      </c>
      <c r="M280" s="28"/>
      <c r="N280" s="28"/>
      <c r="CB280" s="27"/>
      <c r="CC280" s="27"/>
    </row>
    <row r="281" spans="1:81" ht="13.8" x14ac:dyDescent="0.25">
      <c r="A281" s="39"/>
      <c r="B281" s="21"/>
      <c r="C281" s="8"/>
      <c r="D281" s="9"/>
      <c r="E281" s="8"/>
      <c r="F281" s="8"/>
      <c r="G281" s="52" t="str">
        <f>IFERROR(AVERAGE(SalaryBands[[#This Row],[Salary Band Min]],SalaryBands[[#This Row],[Salary Band Max]]),"")</f>
        <v/>
      </c>
      <c r="H281" s="8"/>
      <c r="I281" s="21"/>
      <c r="J281" s="8"/>
      <c r="K281" s="15" t="str">
        <f>IFERROR(AVERAGE(SalaryBands[[#This Row],[Salary Range Low]:[Salary Range High]]),"")</f>
        <v/>
      </c>
      <c r="L281" s="40" t="str">
        <f>SalaryBands[[#This Row],[Market Salary Average]]</f>
        <v/>
      </c>
      <c r="M281" s="28"/>
      <c r="N281" s="28"/>
      <c r="CB281" s="27"/>
      <c r="CC281" s="27"/>
    </row>
    <row r="282" spans="1:81" ht="13.8" x14ac:dyDescent="0.25">
      <c r="A282" s="39"/>
      <c r="B282" s="21"/>
      <c r="C282" s="8"/>
      <c r="D282" s="9"/>
      <c r="E282" s="8"/>
      <c r="F282" s="8"/>
      <c r="G282" s="52" t="str">
        <f>IFERROR(AVERAGE(SalaryBands[[#This Row],[Salary Band Min]],SalaryBands[[#This Row],[Salary Band Max]]),"")</f>
        <v/>
      </c>
      <c r="H282" s="8"/>
      <c r="I282" s="21"/>
      <c r="J282" s="8"/>
      <c r="K282" s="15" t="str">
        <f>IFERROR(AVERAGE(SalaryBands[[#This Row],[Salary Range Low]:[Salary Range High]]),"")</f>
        <v/>
      </c>
      <c r="L282" s="40" t="str">
        <f>SalaryBands[[#This Row],[Market Salary Average]]</f>
        <v/>
      </c>
      <c r="M282" s="28"/>
      <c r="N282" s="28"/>
      <c r="CB282" s="27"/>
      <c r="CC282" s="27"/>
    </row>
    <row r="283" spans="1:81" ht="13.8" x14ac:dyDescent="0.25">
      <c r="A283" s="39"/>
      <c r="B283" s="21"/>
      <c r="C283" s="8"/>
      <c r="D283" s="9"/>
      <c r="E283" s="8"/>
      <c r="F283" s="8"/>
      <c r="G283" s="52" t="str">
        <f>IFERROR(AVERAGE(SalaryBands[[#This Row],[Salary Band Min]],SalaryBands[[#This Row],[Salary Band Max]]),"")</f>
        <v/>
      </c>
      <c r="H283" s="8"/>
      <c r="I283" s="21"/>
      <c r="J283" s="8"/>
      <c r="K283" s="15" t="str">
        <f>IFERROR(AVERAGE(SalaryBands[[#This Row],[Salary Range Low]:[Salary Range High]]),"")</f>
        <v/>
      </c>
      <c r="L283" s="40" t="str">
        <f>SalaryBands[[#This Row],[Market Salary Average]]</f>
        <v/>
      </c>
      <c r="M283" s="28"/>
      <c r="N283" s="28"/>
      <c r="CB283" s="27"/>
      <c r="CC283" s="27"/>
    </row>
    <row r="284" spans="1:81" ht="13.8" x14ac:dyDescent="0.25">
      <c r="A284" s="39"/>
      <c r="B284" s="21"/>
      <c r="C284" s="8"/>
      <c r="D284" s="9"/>
      <c r="E284" s="8"/>
      <c r="F284" s="8"/>
      <c r="G284" s="52" t="str">
        <f>IFERROR(AVERAGE(SalaryBands[[#This Row],[Salary Band Min]],SalaryBands[[#This Row],[Salary Band Max]]),"")</f>
        <v/>
      </c>
      <c r="H284" s="8"/>
      <c r="I284" s="21"/>
      <c r="J284" s="8"/>
      <c r="K284" s="15" t="str">
        <f>IFERROR(AVERAGE(SalaryBands[[#This Row],[Salary Range Low]:[Salary Range High]]),"")</f>
        <v/>
      </c>
      <c r="L284" s="40" t="str">
        <f>SalaryBands[[#This Row],[Market Salary Average]]</f>
        <v/>
      </c>
      <c r="M284" s="28"/>
      <c r="N284" s="28"/>
      <c r="CB284" s="27"/>
      <c r="CC284" s="27"/>
    </row>
    <row r="285" spans="1:81" ht="13.8" x14ac:dyDescent="0.25">
      <c r="A285" s="39"/>
      <c r="B285" s="21"/>
      <c r="C285" s="8"/>
      <c r="D285" s="9"/>
      <c r="E285" s="8"/>
      <c r="F285" s="8"/>
      <c r="G285" s="52" t="str">
        <f>IFERROR(AVERAGE(SalaryBands[[#This Row],[Salary Band Min]],SalaryBands[[#This Row],[Salary Band Max]]),"")</f>
        <v/>
      </c>
      <c r="H285" s="8"/>
      <c r="I285" s="21"/>
      <c r="J285" s="8"/>
      <c r="K285" s="15" t="str">
        <f>IFERROR(AVERAGE(SalaryBands[[#This Row],[Salary Range Low]:[Salary Range High]]),"")</f>
        <v/>
      </c>
      <c r="L285" s="40" t="str">
        <f>SalaryBands[[#This Row],[Market Salary Average]]</f>
        <v/>
      </c>
      <c r="M285" s="28"/>
      <c r="N285" s="28"/>
      <c r="CB285" s="27"/>
      <c r="CC285" s="27"/>
    </row>
    <row r="286" spans="1:81" ht="13.8" x14ac:dyDescent="0.25">
      <c r="A286" s="39"/>
      <c r="B286" s="21"/>
      <c r="C286" s="8"/>
      <c r="D286" s="9"/>
      <c r="E286" s="8"/>
      <c r="F286" s="8"/>
      <c r="G286" s="52" t="str">
        <f>IFERROR(AVERAGE(SalaryBands[[#This Row],[Salary Band Min]],SalaryBands[[#This Row],[Salary Band Max]]),"")</f>
        <v/>
      </c>
      <c r="H286" s="8"/>
      <c r="I286" s="21"/>
      <c r="J286" s="8"/>
      <c r="K286" s="15" t="str">
        <f>IFERROR(AVERAGE(SalaryBands[[#This Row],[Salary Range Low]:[Salary Range High]]),"")</f>
        <v/>
      </c>
      <c r="L286" s="40" t="str">
        <f>SalaryBands[[#This Row],[Market Salary Average]]</f>
        <v/>
      </c>
      <c r="M286" s="28"/>
      <c r="N286" s="28"/>
      <c r="CB286" s="27"/>
      <c r="CC286" s="27"/>
    </row>
    <row r="287" spans="1:81" ht="13.8" x14ac:dyDescent="0.25">
      <c r="A287" s="39"/>
      <c r="B287" s="21"/>
      <c r="C287" s="8"/>
      <c r="D287" s="9"/>
      <c r="E287" s="8"/>
      <c r="F287" s="8"/>
      <c r="G287" s="52" t="str">
        <f>IFERROR(AVERAGE(SalaryBands[[#This Row],[Salary Band Min]],SalaryBands[[#This Row],[Salary Band Max]]),"")</f>
        <v/>
      </c>
      <c r="H287" s="8"/>
      <c r="I287" s="21"/>
      <c r="J287" s="8"/>
      <c r="K287" s="15" t="str">
        <f>IFERROR(AVERAGE(SalaryBands[[#This Row],[Salary Range Low]:[Salary Range High]]),"")</f>
        <v/>
      </c>
      <c r="L287" s="40" t="str">
        <f>SalaryBands[[#This Row],[Market Salary Average]]</f>
        <v/>
      </c>
      <c r="M287" s="28"/>
      <c r="N287" s="28"/>
      <c r="CB287" s="27"/>
      <c r="CC287" s="27"/>
    </row>
    <row r="288" spans="1:81" ht="13.8" x14ac:dyDescent="0.25">
      <c r="A288" s="39"/>
      <c r="B288" s="21"/>
      <c r="C288" s="8"/>
      <c r="D288" s="9"/>
      <c r="E288" s="8"/>
      <c r="F288" s="8"/>
      <c r="G288" s="52" t="str">
        <f>IFERROR(AVERAGE(SalaryBands[[#This Row],[Salary Band Min]],SalaryBands[[#This Row],[Salary Band Max]]),"")</f>
        <v/>
      </c>
      <c r="H288" s="8"/>
      <c r="I288" s="21"/>
      <c r="J288" s="8"/>
      <c r="K288" s="15" t="str">
        <f>IFERROR(AVERAGE(SalaryBands[[#This Row],[Salary Range Low]:[Salary Range High]]),"")</f>
        <v/>
      </c>
      <c r="L288" s="40" t="str">
        <f>SalaryBands[[#This Row],[Market Salary Average]]</f>
        <v/>
      </c>
      <c r="M288" s="28"/>
      <c r="N288" s="28"/>
      <c r="CB288" s="27"/>
      <c r="CC288" s="27"/>
    </row>
    <row r="289" spans="1:81" ht="13.8" x14ac:dyDescent="0.25">
      <c r="A289" s="39"/>
      <c r="B289" s="21"/>
      <c r="C289" s="8"/>
      <c r="D289" s="9"/>
      <c r="E289" s="8"/>
      <c r="F289" s="8"/>
      <c r="G289" s="52" t="str">
        <f>IFERROR(AVERAGE(SalaryBands[[#This Row],[Salary Band Min]],SalaryBands[[#This Row],[Salary Band Max]]),"")</f>
        <v/>
      </c>
      <c r="H289" s="8"/>
      <c r="I289" s="21"/>
      <c r="J289" s="8"/>
      <c r="K289" s="15" t="str">
        <f>IFERROR(AVERAGE(SalaryBands[[#This Row],[Salary Range Low]:[Salary Range High]]),"")</f>
        <v/>
      </c>
      <c r="L289" s="40" t="str">
        <f>SalaryBands[[#This Row],[Market Salary Average]]</f>
        <v/>
      </c>
      <c r="M289" s="28"/>
      <c r="N289" s="28"/>
      <c r="CB289" s="27"/>
      <c r="CC289" s="27"/>
    </row>
    <row r="290" spans="1:81" ht="13.8" x14ac:dyDescent="0.25">
      <c r="A290" s="39"/>
      <c r="B290" s="21"/>
      <c r="C290" s="8"/>
      <c r="D290" s="9"/>
      <c r="E290" s="8"/>
      <c r="F290" s="8"/>
      <c r="G290" s="52" t="str">
        <f>IFERROR(AVERAGE(SalaryBands[[#This Row],[Salary Band Min]],SalaryBands[[#This Row],[Salary Band Max]]),"")</f>
        <v/>
      </c>
      <c r="H290" s="8"/>
      <c r="I290" s="21"/>
      <c r="J290" s="8"/>
      <c r="K290" s="15" t="str">
        <f>IFERROR(AVERAGE(SalaryBands[[#This Row],[Salary Range Low]:[Salary Range High]]),"")</f>
        <v/>
      </c>
      <c r="L290" s="40" t="str">
        <f>SalaryBands[[#This Row],[Market Salary Average]]</f>
        <v/>
      </c>
      <c r="M290" s="28"/>
      <c r="N290" s="28"/>
      <c r="CB290" s="27"/>
      <c r="CC290" s="27"/>
    </row>
    <row r="291" spans="1:81" ht="13.8" x14ac:dyDescent="0.25">
      <c r="A291" s="39"/>
      <c r="B291" s="21"/>
      <c r="C291" s="8"/>
      <c r="D291" s="9"/>
      <c r="E291" s="8"/>
      <c r="F291" s="8"/>
      <c r="G291" s="52" t="str">
        <f>IFERROR(AVERAGE(SalaryBands[[#This Row],[Salary Band Min]],SalaryBands[[#This Row],[Salary Band Max]]),"")</f>
        <v/>
      </c>
      <c r="H291" s="8"/>
      <c r="I291" s="21"/>
      <c r="J291" s="8"/>
      <c r="K291" s="15" t="str">
        <f>IFERROR(AVERAGE(SalaryBands[[#This Row],[Salary Range Low]:[Salary Range High]]),"")</f>
        <v/>
      </c>
      <c r="L291" s="40" t="str">
        <f>SalaryBands[[#This Row],[Market Salary Average]]</f>
        <v/>
      </c>
      <c r="M291" s="28"/>
      <c r="N291" s="28"/>
      <c r="CB291" s="27"/>
      <c r="CC291" s="27"/>
    </row>
    <row r="292" spans="1:81" ht="13.8" x14ac:dyDescent="0.25">
      <c r="A292" s="39"/>
      <c r="B292" s="21"/>
      <c r="C292" s="8"/>
      <c r="D292" s="9"/>
      <c r="E292" s="8"/>
      <c r="F292" s="8"/>
      <c r="G292" s="52" t="str">
        <f>IFERROR(AVERAGE(SalaryBands[[#This Row],[Salary Band Min]],SalaryBands[[#This Row],[Salary Band Max]]),"")</f>
        <v/>
      </c>
      <c r="H292" s="8"/>
      <c r="I292" s="21"/>
      <c r="J292" s="8"/>
      <c r="K292" s="15" t="str">
        <f>IFERROR(AVERAGE(SalaryBands[[#This Row],[Salary Range Low]:[Salary Range High]]),"")</f>
        <v/>
      </c>
      <c r="L292" s="40" t="str">
        <f>SalaryBands[[#This Row],[Market Salary Average]]</f>
        <v/>
      </c>
      <c r="M292" s="28"/>
      <c r="N292" s="28"/>
      <c r="CB292" s="27"/>
      <c r="CC292" s="27"/>
    </row>
    <row r="293" spans="1:81" ht="13.8" x14ac:dyDescent="0.25">
      <c r="A293" s="39"/>
      <c r="B293" s="21"/>
      <c r="C293" s="8"/>
      <c r="D293" s="9"/>
      <c r="E293" s="8"/>
      <c r="F293" s="8"/>
      <c r="G293" s="52" t="str">
        <f>IFERROR(AVERAGE(SalaryBands[[#This Row],[Salary Band Min]],SalaryBands[[#This Row],[Salary Band Max]]),"")</f>
        <v/>
      </c>
      <c r="H293" s="8"/>
      <c r="I293" s="21"/>
      <c r="J293" s="8"/>
      <c r="K293" s="15" t="str">
        <f>IFERROR(AVERAGE(SalaryBands[[#This Row],[Salary Range Low]:[Salary Range High]]),"")</f>
        <v/>
      </c>
      <c r="L293" s="40" t="str">
        <f>SalaryBands[[#This Row],[Market Salary Average]]</f>
        <v/>
      </c>
      <c r="M293" s="28"/>
      <c r="N293" s="28"/>
      <c r="CB293" s="27"/>
      <c r="CC293" s="27"/>
    </row>
    <row r="294" spans="1:81" ht="13.8" x14ac:dyDescent="0.25">
      <c r="A294" s="39"/>
      <c r="B294" s="21"/>
      <c r="C294" s="8"/>
      <c r="D294" s="9"/>
      <c r="E294" s="8"/>
      <c r="F294" s="8"/>
      <c r="G294" s="52" t="str">
        <f>IFERROR(AVERAGE(SalaryBands[[#This Row],[Salary Band Min]],SalaryBands[[#This Row],[Salary Band Max]]),"")</f>
        <v/>
      </c>
      <c r="H294" s="8"/>
      <c r="I294" s="21"/>
      <c r="J294" s="8"/>
      <c r="K294" s="15" t="str">
        <f>IFERROR(AVERAGE(SalaryBands[[#This Row],[Salary Range Low]:[Salary Range High]]),"")</f>
        <v/>
      </c>
      <c r="L294" s="40" t="str">
        <f>SalaryBands[[#This Row],[Market Salary Average]]</f>
        <v/>
      </c>
      <c r="M294" s="28"/>
      <c r="N294" s="28"/>
      <c r="CB294" s="27"/>
      <c r="CC294" s="27"/>
    </row>
    <row r="295" spans="1:81" ht="13.8" x14ac:dyDescent="0.25">
      <c r="A295" s="39"/>
      <c r="B295" s="21"/>
      <c r="C295" s="8"/>
      <c r="D295" s="9"/>
      <c r="E295" s="8"/>
      <c r="F295" s="8"/>
      <c r="G295" s="52" t="str">
        <f>IFERROR(AVERAGE(SalaryBands[[#This Row],[Salary Band Min]],SalaryBands[[#This Row],[Salary Band Max]]),"")</f>
        <v/>
      </c>
      <c r="H295" s="8"/>
      <c r="I295" s="21"/>
      <c r="J295" s="8"/>
      <c r="K295" s="15" t="str">
        <f>IFERROR(AVERAGE(SalaryBands[[#This Row],[Salary Range Low]:[Salary Range High]]),"")</f>
        <v/>
      </c>
      <c r="L295" s="40" t="str">
        <f>SalaryBands[[#This Row],[Market Salary Average]]</f>
        <v/>
      </c>
      <c r="M295" s="28"/>
      <c r="N295" s="28"/>
      <c r="CB295" s="27"/>
      <c r="CC295" s="27"/>
    </row>
    <row r="296" spans="1:81" ht="13.8" x14ac:dyDescent="0.25">
      <c r="A296" s="39"/>
      <c r="B296" s="21"/>
      <c r="C296" s="8"/>
      <c r="D296" s="9"/>
      <c r="E296" s="8"/>
      <c r="F296" s="8"/>
      <c r="G296" s="52" t="str">
        <f>IFERROR(AVERAGE(SalaryBands[[#This Row],[Salary Band Min]],SalaryBands[[#This Row],[Salary Band Max]]),"")</f>
        <v/>
      </c>
      <c r="H296" s="8"/>
      <c r="I296" s="21"/>
      <c r="J296" s="8"/>
      <c r="K296" s="15" t="str">
        <f>IFERROR(AVERAGE(SalaryBands[[#This Row],[Salary Range Low]:[Salary Range High]]),"")</f>
        <v/>
      </c>
      <c r="L296" s="40" t="str">
        <f>SalaryBands[[#This Row],[Market Salary Average]]</f>
        <v/>
      </c>
      <c r="M296" s="28"/>
      <c r="N296" s="28"/>
      <c r="CB296" s="27"/>
      <c r="CC296" s="27"/>
    </row>
    <row r="297" spans="1:81" ht="13.8" x14ac:dyDescent="0.25">
      <c r="A297" s="39"/>
      <c r="B297" s="21"/>
      <c r="C297" s="8"/>
      <c r="D297" s="9"/>
      <c r="E297" s="8"/>
      <c r="F297" s="8"/>
      <c r="G297" s="52" t="str">
        <f>IFERROR(AVERAGE(SalaryBands[[#This Row],[Salary Band Min]],SalaryBands[[#This Row],[Salary Band Max]]),"")</f>
        <v/>
      </c>
      <c r="H297" s="8"/>
      <c r="I297" s="21"/>
      <c r="J297" s="8"/>
      <c r="K297" s="15" t="str">
        <f>IFERROR(AVERAGE(SalaryBands[[#This Row],[Salary Range Low]:[Salary Range High]]),"")</f>
        <v/>
      </c>
      <c r="L297" s="40" t="str">
        <f>SalaryBands[[#This Row],[Market Salary Average]]</f>
        <v/>
      </c>
      <c r="M297" s="28"/>
      <c r="N297" s="28"/>
      <c r="CB297" s="27"/>
      <c r="CC297" s="27"/>
    </row>
    <row r="298" spans="1:81" ht="13.8" x14ac:dyDescent="0.25">
      <c r="A298" s="39"/>
      <c r="B298" s="21"/>
      <c r="C298" s="8"/>
      <c r="D298" s="9"/>
      <c r="E298" s="8"/>
      <c r="F298" s="8"/>
      <c r="G298" s="52" t="str">
        <f>IFERROR(AVERAGE(SalaryBands[[#This Row],[Salary Band Min]],SalaryBands[[#This Row],[Salary Band Max]]),"")</f>
        <v/>
      </c>
      <c r="H298" s="8"/>
      <c r="I298" s="21"/>
      <c r="J298" s="8"/>
      <c r="K298" s="15" t="str">
        <f>IFERROR(AVERAGE(SalaryBands[[#This Row],[Salary Range Low]:[Salary Range High]]),"")</f>
        <v/>
      </c>
      <c r="L298" s="40" t="str">
        <f>SalaryBands[[#This Row],[Market Salary Average]]</f>
        <v/>
      </c>
      <c r="M298" s="28"/>
      <c r="N298" s="28"/>
      <c r="CB298" s="27"/>
      <c r="CC298" s="27"/>
    </row>
    <row r="299" spans="1:81" ht="13.8" x14ac:dyDescent="0.25">
      <c r="A299" s="39"/>
      <c r="B299" s="21"/>
      <c r="C299" s="8"/>
      <c r="D299" s="9"/>
      <c r="E299" s="8"/>
      <c r="F299" s="8"/>
      <c r="G299" s="52" t="str">
        <f>IFERROR(AVERAGE(SalaryBands[[#This Row],[Salary Band Min]],SalaryBands[[#This Row],[Salary Band Max]]),"")</f>
        <v/>
      </c>
      <c r="H299" s="8"/>
      <c r="I299" s="21"/>
      <c r="J299" s="8"/>
      <c r="K299" s="15" t="str">
        <f>IFERROR(AVERAGE(SalaryBands[[#This Row],[Salary Range Low]:[Salary Range High]]),"")</f>
        <v/>
      </c>
      <c r="L299" s="40" t="str">
        <f>SalaryBands[[#This Row],[Market Salary Average]]</f>
        <v/>
      </c>
      <c r="M299" s="28"/>
      <c r="N299" s="28"/>
      <c r="CB299" s="27"/>
      <c r="CC299" s="27"/>
    </row>
    <row r="300" spans="1:81" ht="13.8" x14ac:dyDescent="0.25">
      <c r="A300" s="39"/>
      <c r="B300" s="21"/>
      <c r="C300" s="8"/>
      <c r="D300" s="9"/>
      <c r="E300" s="8"/>
      <c r="F300" s="8"/>
      <c r="G300" s="52" t="str">
        <f>IFERROR(AVERAGE(SalaryBands[[#This Row],[Salary Band Min]],SalaryBands[[#This Row],[Salary Band Max]]),"")</f>
        <v/>
      </c>
      <c r="H300" s="8"/>
      <c r="I300" s="21"/>
      <c r="J300" s="8"/>
      <c r="K300" s="15" t="str">
        <f>IFERROR(AVERAGE(SalaryBands[[#This Row],[Salary Range Low]:[Salary Range High]]),"")</f>
        <v/>
      </c>
      <c r="L300" s="40" t="str">
        <f>SalaryBands[[#This Row],[Market Salary Average]]</f>
        <v/>
      </c>
      <c r="M300" s="28"/>
      <c r="N300" s="28"/>
      <c r="CB300" s="27"/>
      <c r="CC300" s="27"/>
    </row>
    <row r="301" spans="1:81" ht="13.8" x14ac:dyDescent="0.25">
      <c r="A301" s="39"/>
      <c r="B301" s="21"/>
      <c r="C301" s="8"/>
      <c r="D301" s="9"/>
      <c r="E301" s="8"/>
      <c r="F301" s="8"/>
      <c r="G301" s="52" t="str">
        <f>IFERROR(AVERAGE(SalaryBands[[#This Row],[Salary Band Min]],SalaryBands[[#This Row],[Salary Band Max]]),"")</f>
        <v/>
      </c>
      <c r="H301" s="8"/>
      <c r="I301" s="21"/>
      <c r="J301" s="8"/>
      <c r="K301" s="15" t="str">
        <f>IFERROR(AVERAGE(SalaryBands[[#This Row],[Salary Range Low]:[Salary Range High]]),"")</f>
        <v/>
      </c>
      <c r="L301" s="40" t="str">
        <f>SalaryBands[[#This Row],[Market Salary Average]]</f>
        <v/>
      </c>
      <c r="M301" s="28"/>
      <c r="N301" s="28"/>
      <c r="CB301" s="27"/>
      <c r="CC301" s="27"/>
    </row>
    <row r="302" spans="1:81" ht="13.8" x14ac:dyDescent="0.25">
      <c r="A302" s="39"/>
      <c r="B302" s="21"/>
      <c r="C302" s="8"/>
      <c r="D302" s="9"/>
      <c r="E302" s="8"/>
      <c r="F302" s="8"/>
      <c r="G302" s="52" t="str">
        <f>IFERROR(AVERAGE(SalaryBands[[#This Row],[Salary Band Min]],SalaryBands[[#This Row],[Salary Band Max]]),"")</f>
        <v/>
      </c>
      <c r="H302" s="8"/>
      <c r="I302" s="21"/>
      <c r="J302" s="8"/>
      <c r="K302" s="15" t="str">
        <f>IFERROR(AVERAGE(SalaryBands[[#This Row],[Salary Range Low]:[Salary Range High]]),"")</f>
        <v/>
      </c>
      <c r="L302" s="40" t="str">
        <f>SalaryBands[[#This Row],[Market Salary Average]]</f>
        <v/>
      </c>
      <c r="M302" s="28"/>
      <c r="N302" s="28"/>
      <c r="CB302" s="27"/>
      <c r="CC302" s="27"/>
    </row>
    <row r="303" spans="1:81" ht="13.8" x14ac:dyDescent="0.25">
      <c r="A303" s="39"/>
      <c r="B303" s="21"/>
      <c r="C303" s="8"/>
      <c r="D303" s="9"/>
      <c r="E303" s="8"/>
      <c r="F303" s="8"/>
      <c r="G303" s="52" t="str">
        <f>IFERROR(AVERAGE(SalaryBands[[#This Row],[Salary Band Min]],SalaryBands[[#This Row],[Salary Band Max]]),"")</f>
        <v/>
      </c>
      <c r="H303" s="8"/>
      <c r="I303" s="21"/>
      <c r="J303" s="8"/>
      <c r="K303" s="15" t="str">
        <f>IFERROR(AVERAGE(SalaryBands[[#This Row],[Salary Range Low]:[Salary Range High]]),"")</f>
        <v/>
      </c>
      <c r="L303" s="40" t="str">
        <f>SalaryBands[[#This Row],[Market Salary Average]]</f>
        <v/>
      </c>
      <c r="M303" s="28"/>
      <c r="N303" s="28"/>
      <c r="CB303" s="27"/>
      <c r="CC303" s="27"/>
    </row>
    <row r="304" spans="1:81" ht="13.8" x14ac:dyDescent="0.25">
      <c r="A304" s="39"/>
      <c r="B304" s="21"/>
      <c r="C304" s="8"/>
      <c r="D304" s="9"/>
      <c r="E304" s="8"/>
      <c r="F304" s="8"/>
      <c r="G304" s="52" t="str">
        <f>IFERROR(AVERAGE(SalaryBands[[#This Row],[Salary Band Min]],SalaryBands[[#This Row],[Salary Band Max]]),"")</f>
        <v/>
      </c>
      <c r="H304" s="8"/>
      <c r="I304" s="21"/>
      <c r="J304" s="8"/>
      <c r="K304" s="15" t="str">
        <f>IFERROR(AVERAGE(SalaryBands[[#This Row],[Salary Range Low]:[Salary Range High]]),"")</f>
        <v/>
      </c>
      <c r="L304" s="40" t="str">
        <f>SalaryBands[[#This Row],[Market Salary Average]]</f>
        <v/>
      </c>
      <c r="M304" s="28"/>
      <c r="N304" s="28"/>
      <c r="CB304" s="27"/>
      <c r="CC304" s="27"/>
    </row>
    <row r="305" spans="1:81" ht="13.8" x14ac:dyDescent="0.25">
      <c r="A305" s="39"/>
      <c r="B305" s="21"/>
      <c r="C305" s="8"/>
      <c r="D305" s="9"/>
      <c r="E305" s="8"/>
      <c r="F305" s="8"/>
      <c r="G305" s="52" t="str">
        <f>IFERROR(AVERAGE(SalaryBands[[#This Row],[Salary Band Min]],SalaryBands[[#This Row],[Salary Band Max]]),"")</f>
        <v/>
      </c>
      <c r="H305" s="8"/>
      <c r="I305" s="21"/>
      <c r="J305" s="8"/>
      <c r="K305" s="15" t="str">
        <f>IFERROR(AVERAGE(SalaryBands[[#This Row],[Salary Range Low]:[Salary Range High]]),"")</f>
        <v/>
      </c>
      <c r="L305" s="40" t="str">
        <f>SalaryBands[[#This Row],[Market Salary Average]]</f>
        <v/>
      </c>
      <c r="M305" s="28"/>
      <c r="N305" s="28"/>
      <c r="CB305" s="27"/>
      <c r="CC305" s="27"/>
    </row>
    <row r="306" spans="1:81" ht="13.8" x14ac:dyDescent="0.25">
      <c r="A306" s="39"/>
      <c r="B306" s="21"/>
      <c r="C306" s="8"/>
      <c r="D306" s="9"/>
      <c r="E306" s="8"/>
      <c r="F306" s="8"/>
      <c r="G306" s="52" t="str">
        <f>IFERROR(AVERAGE(SalaryBands[[#This Row],[Salary Band Min]],SalaryBands[[#This Row],[Salary Band Max]]),"")</f>
        <v/>
      </c>
      <c r="H306" s="8"/>
      <c r="I306" s="21"/>
      <c r="J306" s="8"/>
      <c r="K306" s="15" t="str">
        <f>IFERROR(AVERAGE(SalaryBands[[#This Row],[Salary Range Low]:[Salary Range High]]),"")</f>
        <v/>
      </c>
      <c r="L306" s="40" t="str">
        <f>SalaryBands[[#This Row],[Market Salary Average]]</f>
        <v/>
      </c>
      <c r="M306" s="28"/>
      <c r="N306" s="28"/>
      <c r="CB306" s="27"/>
      <c r="CC306" s="27"/>
    </row>
    <row r="307" spans="1:81" ht="13.8" x14ac:dyDescent="0.25">
      <c r="A307" s="39"/>
      <c r="B307" s="21"/>
      <c r="C307" s="8"/>
      <c r="D307" s="9"/>
      <c r="E307" s="8"/>
      <c r="F307" s="8"/>
      <c r="G307" s="52" t="str">
        <f>IFERROR(AVERAGE(SalaryBands[[#This Row],[Salary Band Min]],SalaryBands[[#This Row],[Salary Band Max]]),"")</f>
        <v/>
      </c>
      <c r="H307" s="8"/>
      <c r="I307" s="21"/>
      <c r="J307" s="8"/>
      <c r="K307" s="15" t="str">
        <f>IFERROR(AVERAGE(SalaryBands[[#This Row],[Salary Range Low]:[Salary Range High]]),"")</f>
        <v/>
      </c>
      <c r="L307" s="40" t="str">
        <f>SalaryBands[[#This Row],[Market Salary Average]]</f>
        <v/>
      </c>
      <c r="M307" s="28"/>
      <c r="N307" s="28"/>
      <c r="CB307" s="27"/>
      <c r="CC307" s="27"/>
    </row>
    <row r="308" spans="1:81" ht="13.8" x14ac:dyDescent="0.25">
      <c r="A308" s="39"/>
      <c r="B308" s="21"/>
      <c r="C308" s="8"/>
      <c r="D308" s="9"/>
      <c r="E308" s="8"/>
      <c r="F308" s="8"/>
      <c r="G308" s="52" t="str">
        <f>IFERROR(AVERAGE(SalaryBands[[#This Row],[Salary Band Min]],SalaryBands[[#This Row],[Salary Band Max]]),"")</f>
        <v/>
      </c>
      <c r="H308" s="8"/>
      <c r="I308" s="21"/>
      <c r="J308" s="8"/>
      <c r="K308" s="15" t="str">
        <f>IFERROR(AVERAGE(SalaryBands[[#This Row],[Salary Range Low]:[Salary Range High]]),"")</f>
        <v/>
      </c>
      <c r="L308" s="40" t="str">
        <f>SalaryBands[[#This Row],[Market Salary Average]]</f>
        <v/>
      </c>
      <c r="M308" s="28"/>
      <c r="N308" s="28"/>
      <c r="CB308" s="27"/>
      <c r="CC308" s="27"/>
    </row>
    <row r="309" spans="1:81" ht="13.8" x14ac:dyDescent="0.25">
      <c r="A309" s="39"/>
      <c r="B309" s="21"/>
      <c r="C309" s="8"/>
      <c r="D309" s="9"/>
      <c r="E309" s="8"/>
      <c r="F309" s="8"/>
      <c r="G309" s="52" t="str">
        <f>IFERROR(AVERAGE(SalaryBands[[#This Row],[Salary Band Min]],SalaryBands[[#This Row],[Salary Band Max]]),"")</f>
        <v/>
      </c>
      <c r="H309" s="8"/>
      <c r="I309" s="21"/>
      <c r="J309" s="8"/>
      <c r="K309" s="15" t="str">
        <f>IFERROR(AVERAGE(SalaryBands[[#This Row],[Salary Range Low]:[Salary Range High]]),"")</f>
        <v/>
      </c>
      <c r="L309" s="40" t="str">
        <f>SalaryBands[[#This Row],[Market Salary Average]]</f>
        <v/>
      </c>
      <c r="M309" s="28"/>
      <c r="N309" s="28"/>
      <c r="CB309" s="27"/>
      <c r="CC309" s="27"/>
    </row>
    <row r="310" spans="1:81" ht="13.8" x14ac:dyDescent="0.25">
      <c r="A310" s="39"/>
      <c r="B310" s="21"/>
      <c r="C310" s="8"/>
      <c r="D310" s="9"/>
      <c r="E310" s="8"/>
      <c r="F310" s="8"/>
      <c r="G310" s="52" t="str">
        <f>IFERROR(AVERAGE(SalaryBands[[#This Row],[Salary Band Min]],SalaryBands[[#This Row],[Salary Band Max]]),"")</f>
        <v/>
      </c>
      <c r="H310" s="8"/>
      <c r="I310" s="21"/>
      <c r="J310" s="8"/>
      <c r="K310" s="15" t="str">
        <f>IFERROR(AVERAGE(SalaryBands[[#This Row],[Salary Range Low]:[Salary Range High]]),"")</f>
        <v/>
      </c>
      <c r="L310" s="40" t="str">
        <f>SalaryBands[[#This Row],[Market Salary Average]]</f>
        <v/>
      </c>
      <c r="M310" s="28"/>
      <c r="N310" s="28"/>
      <c r="CB310" s="27"/>
      <c r="CC310" s="27"/>
    </row>
    <row r="311" spans="1:81" ht="13.8" x14ac:dyDescent="0.25">
      <c r="A311" s="39"/>
      <c r="B311" s="21"/>
      <c r="C311" s="8"/>
      <c r="D311" s="9"/>
      <c r="E311" s="8"/>
      <c r="F311" s="8"/>
      <c r="G311" s="52" t="str">
        <f>IFERROR(AVERAGE(SalaryBands[[#This Row],[Salary Band Min]],SalaryBands[[#This Row],[Salary Band Max]]),"")</f>
        <v/>
      </c>
      <c r="H311" s="8"/>
      <c r="I311" s="21"/>
      <c r="J311" s="8"/>
      <c r="K311" s="15" t="str">
        <f>IFERROR(AVERAGE(SalaryBands[[#This Row],[Salary Range Low]:[Salary Range High]]),"")</f>
        <v/>
      </c>
      <c r="L311" s="40" t="str">
        <f>SalaryBands[[#This Row],[Market Salary Average]]</f>
        <v/>
      </c>
      <c r="M311" s="28"/>
      <c r="N311" s="28"/>
      <c r="CB311" s="27"/>
      <c r="CC311" s="27"/>
    </row>
    <row r="312" spans="1:81" ht="13.8" x14ac:dyDescent="0.25">
      <c r="A312" s="39"/>
      <c r="B312" s="21"/>
      <c r="C312" s="8"/>
      <c r="D312" s="9"/>
      <c r="E312" s="8"/>
      <c r="F312" s="8"/>
      <c r="G312" s="52" t="str">
        <f>IFERROR(AVERAGE(SalaryBands[[#This Row],[Salary Band Min]],SalaryBands[[#This Row],[Salary Band Max]]),"")</f>
        <v/>
      </c>
      <c r="H312" s="8"/>
      <c r="I312" s="21"/>
      <c r="J312" s="8"/>
      <c r="K312" s="15" t="str">
        <f>IFERROR(AVERAGE(SalaryBands[[#This Row],[Salary Range Low]:[Salary Range High]]),"")</f>
        <v/>
      </c>
      <c r="L312" s="40" t="str">
        <f>SalaryBands[[#This Row],[Market Salary Average]]</f>
        <v/>
      </c>
      <c r="M312" s="28"/>
      <c r="N312" s="28"/>
      <c r="CB312" s="27"/>
      <c r="CC312" s="27"/>
    </row>
    <row r="313" spans="1:81" ht="13.8" x14ac:dyDescent="0.25">
      <c r="A313" s="39"/>
      <c r="B313" s="21"/>
      <c r="C313" s="8"/>
      <c r="D313" s="9"/>
      <c r="E313" s="8"/>
      <c r="F313" s="8"/>
      <c r="G313" s="52" t="str">
        <f>IFERROR(AVERAGE(SalaryBands[[#This Row],[Salary Band Min]],SalaryBands[[#This Row],[Salary Band Max]]),"")</f>
        <v/>
      </c>
      <c r="H313" s="8"/>
      <c r="I313" s="21"/>
      <c r="J313" s="8"/>
      <c r="K313" s="15" t="str">
        <f>IFERROR(AVERAGE(SalaryBands[[#This Row],[Salary Range Low]:[Salary Range High]]),"")</f>
        <v/>
      </c>
      <c r="L313" s="40" t="str">
        <f>SalaryBands[[#This Row],[Market Salary Average]]</f>
        <v/>
      </c>
      <c r="M313" s="28"/>
      <c r="N313" s="28"/>
      <c r="CB313" s="27"/>
      <c r="CC313" s="27"/>
    </row>
    <row r="314" spans="1:81" ht="13.8" x14ac:dyDescent="0.25">
      <c r="A314" s="39"/>
      <c r="B314" s="21"/>
      <c r="C314" s="8"/>
      <c r="D314" s="9"/>
      <c r="E314" s="8"/>
      <c r="F314" s="8"/>
      <c r="G314" s="52" t="str">
        <f>IFERROR(AVERAGE(SalaryBands[[#This Row],[Salary Band Min]],SalaryBands[[#This Row],[Salary Band Max]]),"")</f>
        <v/>
      </c>
      <c r="H314" s="8"/>
      <c r="I314" s="21"/>
      <c r="J314" s="8"/>
      <c r="K314" s="15" t="str">
        <f>IFERROR(AVERAGE(SalaryBands[[#This Row],[Salary Range Low]:[Salary Range High]]),"")</f>
        <v/>
      </c>
      <c r="L314" s="40" t="str">
        <f>SalaryBands[[#This Row],[Market Salary Average]]</f>
        <v/>
      </c>
      <c r="M314" s="28"/>
      <c r="N314" s="28"/>
      <c r="CB314" s="27"/>
      <c r="CC314" s="27"/>
    </row>
    <row r="315" spans="1:81" ht="13.8" x14ac:dyDescent="0.25">
      <c r="A315" s="39"/>
      <c r="B315" s="21"/>
      <c r="C315" s="8"/>
      <c r="D315" s="9"/>
      <c r="E315" s="8"/>
      <c r="F315" s="8"/>
      <c r="G315" s="52" t="str">
        <f>IFERROR(AVERAGE(SalaryBands[[#This Row],[Salary Band Min]],SalaryBands[[#This Row],[Salary Band Max]]),"")</f>
        <v/>
      </c>
      <c r="H315" s="8"/>
      <c r="I315" s="21"/>
      <c r="J315" s="8"/>
      <c r="K315" s="15" t="str">
        <f>IFERROR(AVERAGE(SalaryBands[[#This Row],[Salary Range Low]:[Salary Range High]]),"")</f>
        <v/>
      </c>
      <c r="L315" s="40" t="str">
        <f>SalaryBands[[#This Row],[Market Salary Average]]</f>
        <v/>
      </c>
      <c r="M315" s="28"/>
      <c r="N315" s="28"/>
      <c r="CB315" s="27"/>
      <c r="CC315" s="27"/>
    </row>
    <row r="316" spans="1:81" ht="13.8" x14ac:dyDescent="0.25">
      <c r="A316" s="39"/>
      <c r="B316" s="21"/>
      <c r="C316" s="8"/>
      <c r="D316" s="9"/>
      <c r="E316" s="8"/>
      <c r="F316" s="8"/>
      <c r="G316" s="52" t="str">
        <f>IFERROR(AVERAGE(SalaryBands[[#This Row],[Salary Band Min]],SalaryBands[[#This Row],[Salary Band Max]]),"")</f>
        <v/>
      </c>
      <c r="H316" s="8"/>
      <c r="I316" s="21"/>
      <c r="J316" s="8"/>
      <c r="K316" s="15" t="str">
        <f>IFERROR(AVERAGE(SalaryBands[[#This Row],[Salary Range Low]:[Salary Range High]]),"")</f>
        <v/>
      </c>
      <c r="L316" s="40" t="str">
        <f>SalaryBands[[#This Row],[Market Salary Average]]</f>
        <v/>
      </c>
      <c r="M316" s="28"/>
      <c r="N316" s="28"/>
      <c r="CB316" s="27"/>
      <c r="CC316" s="27"/>
    </row>
    <row r="317" spans="1:81" ht="13.8" x14ac:dyDescent="0.25">
      <c r="A317" s="39"/>
      <c r="B317" s="21"/>
      <c r="C317" s="8"/>
      <c r="D317" s="9"/>
      <c r="E317" s="8"/>
      <c r="F317" s="8"/>
      <c r="G317" s="52" t="str">
        <f>IFERROR(AVERAGE(SalaryBands[[#This Row],[Salary Band Min]],SalaryBands[[#This Row],[Salary Band Max]]),"")</f>
        <v/>
      </c>
      <c r="H317" s="8"/>
      <c r="I317" s="21"/>
      <c r="J317" s="8"/>
      <c r="K317" s="15" t="str">
        <f>IFERROR(AVERAGE(SalaryBands[[#This Row],[Salary Range Low]:[Salary Range High]]),"")</f>
        <v/>
      </c>
      <c r="L317" s="40" t="str">
        <f>SalaryBands[[#This Row],[Market Salary Average]]</f>
        <v/>
      </c>
      <c r="M317" s="28"/>
      <c r="N317" s="28"/>
      <c r="CB317" s="27"/>
      <c r="CC317" s="27"/>
    </row>
    <row r="318" spans="1:81" ht="13.8" x14ac:dyDescent="0.25">
      <c r="A318" s="39"/>
      <c r="B318" s="21"/>
      <c r="C318" s="8"/>
      <c r="D318" s="9"/>
      <c r="E318" s="8"/>
      <c r="F318" s="8"/>
      <c r="G318" s="52" t="str">
        <f>IFERROR(AVERAGE(SalaryBands[[#This Row],[Salary Band Min]],SalaryBands[[#This Row],[Salary Band Max]]),"")</f>
        <v/>
      </c>
      <c r="H318" s="8"/>
      <c r="I318" s="21"/>
      <c r="J318" s="8"/>
      <c r="K318" s="15" t="str">
        <f>IFERROR(AVERAGE(SalaryBands[[#This Row],[Salary Range Low]:[Salary Range High]]),"")</f>
        <v/>
      </c>
      <c r="L318" s="40" t="str">
        <f>SalaryBands[[#This Row],[Market Salary Average]]</f>
        <v/>
      </c>
      <c r="M318" s="28"/>
      <c r="N318" s="28"/>
      <c r="CB318" s="27"/>
      <c r="CC318" s="27"/>
    </row>
    <row r="319" spans="1:81" ht="13.8" x14ac:dyDescent="0.25">
      <c r="A319" s="39"/>
      <c r="B319" s="21"/>
      <c r="C319" s="8"/>
      <c r="D319" s="9"/>
      <c r="E319" s="8"/>
      <c r="F319" s="8"/>
      <c r="G319" s="52" t="str">
        <f>IFERROR(AVERAGE(SalaryBands[[#This Row],[Salary Band Min]],SalaryBands[[#This Row],[Salary Band Max]]),"")</f>
        <v/>
      </c>
      <c r="H319" s="8"/>
      <c r="I319" s="21"/>
      <c r="J319" s="8"/>
      <c r="K319" s="15" t="str">
        <f>IFERROR(AVERAGE(SalaryBands[[#This Row],[Salary Range Low]:[Salary Range High]]),"")</f>
        <v/>
      </c>
      <c r="L319" s="40" t="str">
        <f>SalaryBands[[#This Row],[Market Salary Average]]</f>
        <v/>
      </c>
      <c r="M319" s="28"/>
      <c r="N319" s="28"/>
      <c r="CB319" s="27"/>
      <c r="CC319" s="27"/>
    </row>
    <row r="320" spans="1:81" ht="13.8" x14ac:dyDescent="0.25">
      <c r="A320" s="39"/>
      <c r="B320" s="21"/>
      <c r="C320" s="8"/>
      <c r="D320" s="9"/>
      <c r="E320" s="8"/>
      <c r="F320" s="8"/>
      <c r="G320" s="52" t="str">
        <f>IFERROR(AVERAGE(SalaryBands[[#This Row],[Salary Band Min]],SalaryBands[[#This Row],[Salary Band Max]]),"")</f>
        <v/>
      </c>
      <c r="H320" s="8"/>
      <c r="I320" s="21"/>
      <c r="J320" s="8"/>
      <c r="K320" s="15" t="str">
        <f>IFERROR(AVERAGE(SalaryBands[[#This Row],[Salary Range Low]:[Salary Range High]]),"")</f>
        <v/>
      </c>
      <c r="L320" s="40" t="str">
        <f>SalaryBands[[#This Row],[Market Salary Average]]</f>
        <v/>
      </c>
      <c r="M320" s="28"/>
      <c r="N320" s="28"/>
      <c r="CB320" s="27"/>
      <c r="CC320" s="27"/>
    </row>
    <row r="321" spans="1:81" ht="13.8" x14ac:dyDescent="0.25">
      <c r="A321" s="39"/>
      <c r="B321" s="21"/>
      <c r="C321" s="8"/>
      <c r="D321" s="9"/>
      <c r="E321" s="8"/>
      <c r="F321" s="8"/>
      <c r="G321" s="52" t="str">
        <f>IFERROR(AVERAGE(SalaryBands[[#This Row],[Salary Band Min]],SalaryBands[[#This Row],[Salary Band Max]]),"")</f>
        <v/>
      </c>
      <c r="H321" s="8"/>
      <c r="I321" s="21"/>
      <c r="J321" s="8"/>
      <c r="K321" s="15" t="str">
        <f>IFERROR(AVERAGE(SalaryBands[[#This Row],[Salary Range Low]:[Salary Range High]]),"")</f>
        <v/>
      </c>
      <c r="L321" s="40" t="str">
        <f>SalaryBands[[#This Row],[Market Salary Average]]</f>
        <v/>
      </c>
      <c r="M321" s="28"/>
      <c r="N321" s="28"/>
      <c r="CB321" s="27"/>
      <c r="CC321" s="27"/>
    </row>
    <row r="322" spans="1:81" ht="13.8" x14ac:dyDescent="0.25">
      <c r="A322" s="39"/>
      <c r="B322" s="21"/>
      <c r="C322" s="8"/>
      <c r="D322" s="9"/>
      <c r="E322" s="8"/>
      <c r="F322" s="8"/>
      <c r="G322" s="52" t="str">
        <f>IFERROR(AVERAGE(SalaryBands[[#This Row],[Salary Band Min]],SalaryBands[[#This Row],[Salary Band Max]]),"")</f>
        <v/>
      </c>
      <c r="H322" s="8"/>
      <c r="I322" s="21"/>
      <c r="J322" s="8"/>
      <c r="K322" s="15" t="str">
        <f>IFERROR(AVERAGE(SalaryBands[[#This Row],[Salary Range Low]:[Salary Range High]]),"")</f>
        <v/>
      </c>
      <c r="L322" s="40" t="str">
        <f>SalaryBands[[#This Row],[Market Salary Average]]</f>
        <v/>
      </c>
      <c r="M322" s="28"/>
      <c r="N322" s="28"/>
      <c r="CB322" s="27"/>
      <c r="CC322" s="27"/>
    </row>
    <row r="323" spans="1:81" ht="13.8" x14ac:dyDescent="0.25">
      <c r="A323" s="39"/>
      <c r="B323" s="21"/>
      <c r="C323" s="8"/>
      <c r="D323" s="9"/>
      <c r="E323" s="8"/>
      <c r="F323" s="8"/>
      <c r="G323" s="52" t="str">
        <f>IFERROR(AVERAGE(SalaryBands[[#This Row],[Salary Band Min]],SalaryBands[[#This Row],[Salary Band Max]]),"")</f>
        <v/>
      </c>
      <c r="H323" s="8"/>
      <c r="I323" s="21"/>
      <c r="J323" s="8"/>
      <c r="K323" s="15" t="str">
        <f>IFERROR(AVERAGE(SalaryBands[[#This Row],[Salary Range Low]:[Salary Range High]]),"")</f>
        <v/>
      </c>
      <c r="L323" s="40" t="str">
        <f>SalaryBands[[#This Row],[Market Salary Average]]</f>
        <v/>
      </c>
      <c r="M323" s="28"/>
      <c r="N323" s="28"/>
      <c r="CB323" s="27"/>
      <c r="CC323" s="27"/>
    </row>
    <row r="324" spans="1:81" ht="13.8" x14ac:dyDescent="0.25">
      <c r="A324" s="39"/>
      <c r="B324" s="21"/>
      <c r="C324" s="8"/>
      <c r="D324" s="9"/>
      <c r="E324" s="8"/>
      <c r="F324" s="8"/>
      <c r="G324" s="52" t="str">
        <f>IFERROR(AVERAGE(SalaryBands[[#This Row],[Salary Band Min]],SalaryBands[[#This Row],[Salary Band Max]]),"")</f>
        <v/>
      </c>
      <c r="H324" s="8"/>
      <c r="I324" s="21"/>
      <c r="J324" s="8"/>
      <c r="K324" s="15" t="str">
        <f>IFERROR(AVERAGE(SalaryBands[[#This Row],[Salary Range Low]:[Salary Range High]]),"")</f>
        <v/>
      </c>
      <c r="L324" s="40" t="str">
        <f>SalaryBands[[#This Row],[Market Salary Average]]</f>
        <v/>
      </c>
      <c r="M324" s="28"/>
      <c r="N324" s="28"/>
      <c r="CB324" s="27"/>
      <c r="CC324" s="27"/>
    </row>
    <row r="325" spans="1:81" ht="13.8" x14ac:dyDescent="0.25">
      <c r="A325" s="39"/>
      <c r="B325" s="21"/>
      <c r="C325" s="8"/>
      <c r="D325" s="9"/>
      <c r="E325" s="8"/>
      <c r="F325" s="8"/>
      <c r="G325" s="52" t="str">
        <f>IFERROR(AVERAGE(SalaryBands[[#This Row],[Salary Band Min]],SalaryBands[[#This Row],[Salary Band Max]]),"")</f>
        <v/>
      </c>
      <c r="H325" s="8"/>
      <c r="I325" s="21"/>
      <c r="J325" s="8"/>
      <c r="K325" s="15" t="str">
        <f>IFERROR(AVERAGE(SalaryBands[[#This Row],[Salary Range Low]:[Salary Range High]]),"")</f>
        <v/>
      </c>
      <c r="L325" s="40" t="str">
        <f>SalaryBands[[#This Row],[Market Salary Average]]</f>
        <v/>
      </c>
      <c r="M325" s="28"/>
      <c r="N325" s="28"/>
      <c r="CB325" s="27"/>
      <c r="CC325" s="27"/>
    </row>
    <row r="326" spans="1:81" ht="13.8" x14ac:dyDescent="0.25">
      <c r="A326" s="39"/>
      <c r="B326" s="21"/>
      <c r="C326" s="8"/>
      <c r="D326" s="9"/>
      <c r="E326" s="8"/>
      <c r="F326" s="8"/>
      <c r="G326" s="52" t="str">
        <f>IFERROR(AVERAGE(SalaryBands[[#This Row],[Salary Band Min]],SalaryBands[[#This Row],[Salary Band Max]]),"")</f>
        <v/>
      </c>
      <c r="H326" s="8"/>
      <c r="I326" s="21"/>
      <c r="J326" s="8"/>
      <c r="K326" s="15" t="str">
        <f>IFERROR(AVERAGE(SalaryBands[[#This Row],[Salary Range Low]:[Salary Range High]]),"")</f>
        <v/>
      </c>
      <c r="L326" s="40" t="str">
        <f>SalaryBands[[#This Row],[Market Salary Average]]</f>
        <v/>
      </c>
      <c r="M326" s="28"/>
      <c r="N326" s="28"/>
      <c r="CB326" s="27"/>
      <c r="CC326" s="27"/>
    </row>
    <row r="327" spans="1:81" ht="13.8" x14ac:dyDescent="0.25">
      <c r="A327" s="39"/>
      <c r="B327" s="21"/>
      <c r="C327" s="8"/>
      <c r="D327" s="9"/>
      <c r="E327" s="8"/>
      <c r="F327" s="8"/>
      <c r="G327" s="52" t="str">
        <f>IFERROR(AVERAGE(SalaryBands[[#This Row],[Salary Band Min]],SalaryBands[[#This Row],[Salary Band Max]]),"")</f>
        <v/>
      </c>
      <c r="H327" s="8"/>
      <c r="I327" s="21"/>
      <c r="J327" s="8"/>
      <c r="K327" s="15" t="str">
        <f>IFERROR(AVERAGE(SalaryBands[[#This Row],[Salary Range Low]:[Salary Range High]]),"")</f>
        <v/>
      </c>
      <c r="L327" s="40" t="str">
        <f>SalaryBands[[#This Row],[Market Salary Average]]</f>
        <v/>
      </c>
      <c r="M327" s="28"/>
      <c r="N327" s="28"/>
      <c r="CB327" s="27"/>
      <c r="CC327" s="27"/>
    </row>
    <row r="328" spans="1:81" ht="13.8" x14ac:dyDescent="0.25">
      <c r="A328" s="39"/>
      <c r="B328" s="21"/>
      <c r="C328" s="8"/>
      <c r="D328" s="9"/>
      <c r="E328" s="8"/>
      <c r="F328" s="8"/>
      <c r="G328" s="52" t="str">
        <f>IFERROR(AVERAGE(SalaryBands[[#This Row],[Salary Band Min]],SalaryBands[[#This Row],[Salary Band Max]]),"")</f>
        <v/>
      </c>
      <c r="H328" s="8"/>
      <c r="I328" s="21"/>
      <c r="J328" s="8"/>
      <c r="K328" s="15" t="str">
        <f>IFERROR(AVERAGE(SalaryBands[[#This Row],[Salary Range Low]:[Salary Range High]]),"")</f>
        <v/>
      </c>
      <c r="L328" s="40" t="str">
        <f>SalaryBands[[#This Row],[Market Salary Average]]</f>
        <v/>
      </c>
      <c r="M328" s="28"/>
      <c r="N328" s="28"/>
      <c r="CB328" s="27"/>
      <c r="CC328" s="27"/>
    </row>
    <row r="329" spans="1:81" ht="13.8" x14ac:dyDescent="0.25">
      <c r="A329" s="39"/>
      <c r="B329" s="21"/>
      <c r="C329" s="8"/>
      <c r="D329" s="9"/>
      <c r="E329" s="8"/>
      <c r="F329" s="8"/>
      <c r="G329" s="52" t="str">
        <f>IFERROR(AVERAGE(SalaryBands[[#This Row],[Salary Band Min]],SalaryBands[[#This Row],[Salary Band Max]]),"")</f>
        <v/>
      </c>
      <c r="H329" s="8"/>
      <c r="I329" s="21"/>
      <c r="J329" s="8"/>
      <c r="K329" s="15" t="str">
        <f>IFERROR(AVERAGE(SalaryBands[[#This Row],[Salary Range Low]:[Salary Range High]]),"")</f>
        <v/>
      </c>
      <c r="L329" s="40" t="str">
        <f>SalaryBands[[#This Row],[Market Salary Average]]</f>
        <v/>
      </c>
      <c r="M329" s="28"/>
      <c r="N329" s="28"/>
      <c r="CB329" s="27"/>
      <c r="CC329" s="27"/>
    </row>
    <row r="330" spans="1:81" ht="13.8" x14ac:dyDescent="0.25">
      <c r="A330" s="39"/>
      <c r="B330" s="21"/>
      <c r="C330" s="8"/>
      <c r="D330" s="9"/>
      <c r="E330" s="8"/>
      <c r="F330" s="8"/>
      <c r="G330" s="52" t="str">
        <f>IFERROR(AVERAGE(SalaryBands[[#This Row],[Salary Band Min]],SalaryBands[[#This Row],[Salary Band Max]]),"")</f>
        <v/>
      </c>
      <c r="H330" s="8"/>
      <c r="I330" s="21"/>
      <c r="J330" s="8"/>
      <c r="K330" s="15" t="str">
        <f>IFERROR(AVERAGE(SalaryBands[[#This Row],[Salary Range Low]:[Salary Range High]]),"")</f>
        <v/>
      </c>
      <c r="L330" s="40" t="str">
        <f>SalaryBands[[#This Row],[Market Salary Average]]</f>
        <v/>
      </c>
      <c r="M330" s="28"/>
      <c r="N330" s="28"/>
      <c r="CB330" s="27"/>
      <c r="CC330" s="27"/>
    </row>
    <row r="331" spans="1:81" ht="13.8" x14ac:dyDescent="0.25">
      <c r="A331" s="39"/>
      <c r="B331" s="21"/>
      <c r="C331" s="8"/>
      <c r="D331" s="9"/>
      <c r="E331" s="8"/>
      <c r="F331" s="8"/>
      <c r="G331" s="52" t="str">
        <f>IFERROR(AVERAGE(SalaryBands[[#This Row],[Salary Band Min]],SalaryBands[[#This Row],[Salary Band Max]]),"")</f>
        <v/>
      </c>
      <c r="H331" s="8"/>
      <c r="I331" s="21"/>
      <c r="J331" s="8"/>
      <c r="K331" s="15" t="str">
        <f>IFERROR(AVERAGE(SalaryBands[[#This Row],[Salary Range Low]:[Salary Range High]]),"")</f>
        <v/>
      </c>
      <c r="L331" s="40" t="str">
        <f>SalaryBands[[#This Row],[Market Salary Average]]</f>
        <v/>
      </c>
      <c r="M331" s="28"/>
      <c r="N331" s="28"/>
      <c r="CB331" s="27"/>
      <c r="CC331" s="27"/>
    </row>
    <row r="332" spans="1:81" ht="13.8" x14ac:dyDescent="0.25">
      <c r="A332" s="39"/>
      <c r="B332" s="21"/>
      <c r="C332" s="8"/>
      <c r="D332" s="9"/>
      <c r="E332" s="8"/>
      <c r="F332" s="8"/>
      <c r="G332" s="52" t="str">
        <f>IFERROR(AVERAGE(SalaryBands[[#This Row],[Salary Band Min]],SalaryBands[[#This Row],[Salary Band Max]]),"")</f>
        <v/>
      </c>
      <c r="H332" s="8"/>
      <c r="I332" s="21"/>
      <c r="J332" s="8"/>
      <c r="K332" s="15" t="str">
        <f>IFERROR(AVERAGE(SalaryBands[[#This Row],[Salary Range Low]:[Salary Range High]]),"")</f>
        <v/>
      </c>
      <c r="L332" s="40" t="str">
        <f>SalaryBands[[#This Row],[Market Salary Average]]</f>
        <v/>
      </c>
      <c r="M332" s="28"/>
      <c r="N332" s="28"/>
      <c r="CB332" s="27"/>
      <c r="CC332" s="27"/>
    </row>
    <row r="333" spans="1:81" ht="13.8" x14ac:dyDescent="0.25">
      <c r="A333" s="39"/>
      <c r="B333" s="21"/>
      <c r="C333" s="8"/>
      <c r="D333" s="9"/>
      <c r="E333" s="8"/>
      <c r="F333" s="8"/>
      <c r="G333" s="52" t="str">
        <f>IFERROR(AVERAGE(SalaryBands[[#This Row],[Salary Band Min]],SalaryBands[[#This Row],[Salary Band Max]]),"")</f>
        <v/>
      </c>
      <c r="H333" s="8"/>
      <c r="I333" s="21"/>
      <c r="J333" s="8"/>
      <c r="K333" s="15" t="str">
        <f>IFERROR(AVERAGE(SalaryBands[[#This Row],[Salary Range Low]:[Salary Range High]]),"")</f>
        <v/>
      </c>
      <c r="L333" s="40" t="str">
        <f>SalaryBands[[#This Row],[Market Salary Average]]</f>
        <v/>
      </c>
      <c r="M333" s="28"/>
      <c r="N333" s="28"/>
      <c r="CB333" s="27"/>
      <c r="CC333" s="27"/>
    </row>
    <row r="334" spans="1:81" ht="13.8" x14ac:dyDescent="0.25">
      <c r="A334" s="39"/>
      <c r="B334" s="21"/>
      <c r="C334" s="8"/>
      <c r="D334" s="9"/>
      <c r="E334" s="8"/>
      <c r="F334" s="8"/>
      <c r="G334" s="52" t="str">
        <f>IFERROR(AVERAGE(SalaryBands[[#This Row],[Salary Band Min]],SalaryBands[[#This Row],[Salary Band Max]]),"")</f>
        <v/>
      </c>
      <c r="H334" s="8"/>
      <c r="I334" s="21"/>
      <c r="J334" s="8"/>
      <c r="K334" s="15" t="str">
        <f>IFERROR(AVERAGE(SalaryBands[[#This Row],[Salary Range Low]:[Salary Range High]]),"")</f>
        <v/>
      </c>
      <c r="L334" s="40" t="str">
        <f>SalaryBands[[#This Row],[Market Salary Average]]</f>
        <v/>
      </c>
      <c r="M334" s="28"/>
      <c r="N334" s="28"/>
      <c r="CB334" s="27"/>
      <c r="CC334" s="27"/>
    </row>
    <row r="335" spans="1:81" ht="13.8" x14ac:dyDescent="0.25">
      <c r="A335" s="39"/>
      <c r="B335" s="21"/>
      <c r="C335" s="8"/>
      <c r="D335" s="9"/>
      <c r="E335" s="8"/>
      <c r="F335" s="8"/>
      <c r="G335" s="52" t="str">
        <f>IFERROR(AVERAGE(SalaryBands[[#This Row],[Salary Band Min]],SalaryBands[[#This Row],[Salary Band Max]]),"")</f>
        <v/>
      </c>
      <c r="H335" s="8"/>
      <c r="I335" s="21"/>
      <c r="J335" s="8"/>
      <c r="K335" s="15" t="str">
        <f>IFERROR(AVERAGE(SalaryBands[[#This Row],[Salary Range Low]:[Salary Range High]]),"")</f>
        <v/>
      </c>
      <c r="L335" s="40" t="str">
        <f>SalaryBands[[#This Row],[Market Salary Average]]</f>
        <v/>
      </c>
      <c r="M335" s="28"/>
      <c r="N335" s="28"/>
      <c r="CB335" s="27"/>
      <c r="CC335" s="27"/>
    </row>
    <row r="336" spans="1:81" ht="13.8" x14ac:dyDescent="0.25">
      <c r="A336" s="39"/>
      <c r="B336" s="21"/>
      <c r="C336" s="8"/>
      <c r="D336" s="9"/>
      <c r="E336" s="8"/>
      <c r="F336" s="8"/>
      <c r="G336" s="52" t="str">
        <f>IFERROR(AVERAGE(SalaryBands[[#This Row],[Salary Band Min]],SalaryBands[[#This Row],[Salary Band Max]]),"")</f>
        <v/>
      </c>
      <c r="H336" s="8"/>
      <c r="I336" s="21"/>
      <c r="J336" s="8"/>
      <c r="K336" s="15" t="str">
        <f>IFERROR(AVERAGE(SalaryBands[[#This Row],[Salary Range Low]:[Salary Range High]]),"")</f>
        <v/>
      </c>
      <c r="L336" s="40" t="str">
        <f>SalaryBands[[#This Row],[Market Salary Average]]</f>
        <v/>
      </c>
      <c r="M336" s="28"/>
      <c r="N336" s="28"/>
      <c r="CB336" s="27"/>
      <c r="CC336" s="27"/>
    </row>
    <row r="337" spans="1:81" ht="13.8" x14ac:dyDescent="0.25">
      <c r="A337" s="39"/>
      <c r="B337" s="21"/>
      <c r="C337" s="8"/>
      <c r="D337" s="9"/>
      <c r="E337" s="8"/>
      <c r="F337" s="8"/>
      <c r="G337" s="52" t="str">
        <f>IFERROR(AVERAGE(SalaryBands[[#This Row],[Salary Band Min]],SalaryBands[[#This Row],[Salary Band Max]]),"")</f>
        <v/>
      </c>
      <c r="H337" s="8"/>
      <c r="I337" s="21"/>
      <c r="J337" s="8"/>
      <c r="K337" s="15" t="str">
        <f>IFERROR(AVERAGE(SalaryBands[[#This Row],[Salary Range Low]:[Salary Range High]]),"")</f>
        <v/>
      </c>
      <c r="L337" s="40" t="str">
        <f>SalaryBands[[#This Row],[Market Salary Average]]</f>
        <v/>
      </c>
      <c r="M337" s="28"/>
      <c r="N337" s="28"/>
      <c r="CB337" s="27"/>
      <c r="CC337" s="27"/>
    </row>
    <row r="338" spans="1:81" ht="13.8" x14ac:dyDescent="0.25">
      <c r="A338" s="39"/>
      <c r="B338" s="21"/>
      <c r="C338" s="8"/>
      <c r="D338" s="9"/>
      <c r="E338" s="8"/>
      <c r="F338" s="8"/>
      <c r="G338" s="52" t="str">
        <f>IFERROR(AVERAGE(SalaryBands[[#This Row],[Salary Band Min]],SalaryBands[[#This Row],[Salary Band Max]]),"")</f>
        <v/>
      </c>
      <c r="H338" s="8"/>
      <c r="I338" s="21"/>
      <c r="J338" s="8"/>
      <c r="K338" s="15" t="str">
        <f>IFERROR(AVERAGE(SalaryBands[[#This Row],[Salary Range Low]:[Salary Range High]]),"")</f>
        <v/>
      </c>
      <c r="L338" s="40" t="str">
        <f>SalaryBands[[#This Row],[Market Salary Average]]</f>
        <v/>
      </c>
      <c r="M338" s="28"/>
      <c r="N338" s="28"/>
      <c r="CB338" s="27"/>
      <c r="CC338" s="27"/>
    </row>
    <row r="339" spans="1:81" ht="13.8" x14ac:dyDescent="0.25">
      <c r="A339" s="39"/>
      <c r="B339" s="21"/>
      <c r="C339" s="8"/>
      <c r="D339" s="9"/>
      <c r="E339" s="8"/>
      <c r="F339" s="8"/>
      <c r="G339" s="52" t="str">
        <f>IFERROR(AVERAGE(SalaryBands[[#This Row],[Salary Band Min]],SalaryBands[[#This Row],[Salary Band Max]]),"")</f>
        <v/>
      </c>
      <c r="H339" s="8"/>
      <c r="I339" s="21"/>
      <c r="J339" s="8"/>
      <c r="K339" s="15" t="str">
        <f>IFERROR(AVERAGE(SalaryBands[[#This Row],[Salary Range Low]:[Salary Range High]]),"")</f>
        <v/>
      </c>
      <c r="L339" s="40" t="str">
        <f>SalaryBands[[#This Row],[Market Salary Average]]</f>
        <v/>
      </c>
      <c r="M339" s="28"/>
      <c r="N339" s="28"/>
      <c r="CB339" s="27"/>
      <c r="CC339" s="27"/>
    </row>
    <row r="340" spans="1:81" ht="13.8" x14ac:dyDescent="0.25">
      <c r="A340" s="39"/>
      <c r="B340" s="21"/>
      <c r="C340" s="8"/>
      <c r="D340" s="9"/>
      <c r="E340" s="8"/>
      <c r="F340" s="8"/>
      <c r="G340" s="52" t="str">
        <f>IFERROR(AVERAGE(SalaryBands[[#This Row],[Salary Band Min]],SalaryBands[[#This Row],[Salary Band Max]]),"")</f>
        <v/>
      </c>
      <c r="H340" s="8"/>
      <c r="I340" s="21"/>
      <c r="J340" s="8"/>
      <c r="K340" s="15" t="str">
        <f>IFERROR(AVERAGE(SalaryBands[[#This Row],[Salary Range Low]:[Salary Range High]]),"")</f>
        <v/>
      </c>
      <c r="L340" s="40" t="str">
        <f>SalaryBands[[#This Row],[Market Salary Average]]</f>
        <v/>
      </c>
      <c r="M340" s="28"/>
      <c r="N340" s="28"/>
      <c r="CB340" s="27"/>
      <c r="CC340" s="27"/>
    </row>
    <row r="341" spans="1:81" ht="13.8" x14ac:dyDescent="0.25">
      <c r="A341" s="39"/>
      <c r="B341" s="21"/>
      <c r="C341" s="8"/>
      <c r="D341" s="9"/>
      <c r="E341" s="8"/>
      <c r="F341" s="8"/>
      <c r="G341" s="52" t="str">
        <f>IFERROR(AVERAGE(SalaryBands[[#This Row],[Salary Band Min]],SalaryBands[[#This Row],[Salary Band Max]]),"")</f>
        <v/>
      </c>
      <c r="H341" s="8"/>
      <c r="I341" s="21"/>
      <c r="J341" s="8"/>
      <c r="K341" s="15" t="str">
        <f>IFERROR(AVERAGE(SalaryBands[[#This Row],[Salary Range Low]:[Salary Range High]]),"")</f>
        <v/>
      </c>
      <c r="L341" s="40" t="str">
        <f>SalaryBands[[#This Row],[Market Salary Average]]</f>
        <v/>
      </c>
      <c r="M341" s="28"/>
      <c r="N341" s="28"/>
      <c r="CB341" s="27"/>
      <c r="CC341" s="27"/>
    </row>
    <row r="342" spans="1:81" ht="13.8" x14ac:dyDescent="0.25">
      <c r="A342" s="39"/>
      <c r="B342" s="21"/>
      <c r="C342" s="8"/>
      <c r="D342" s="9"/>
      <c r="E342" s="8"/>
      <c r="F342" s="8"/>
      <c r="G342" s="52" t="str">
        <f>IFERROR(AVERAGE(SalaryBands[[#This Row],[Salary Band Min]],SalaryBands[[#This Row],[Salary Band Max]]),"")</f>
        <v/>
      </c>
      <c r="H342" s="8"/>
      <c r="I342" s="21"/>
      <c r="J342" s="8"/>
      <c r="K342" s="15" t="str">
        <f>IFERROR(AVERAGE(SalaryBands[[#This Row],[Salary Range Low]:[Salary Range High]]),"")</f>
        <v/>
      </c>
      <c r="L342" s="40" t="str">
        <f>SalaryBands[[#This Row],[Market Salary Average]]</f>
        <v/>
      </c>
      <c r="M342" s="28"/>
      <c r="N342" s="28"/>
      <c r="CB342" s="27"/>
      <c r="CC342" s="27"/>
    </row>
    <row r="343" spans="1:81" ht="13.8" x14ac:dyDescent="0.25">
      <c r="A343" s="39"/>
      <c r="B343" s="21"/>
      <c r="C343" s="8"/>
      <c r="D343" s="9"/>
      <c r="E343" s="8"/>
      <c r="F343" s="8"/>
      <c r="G343" s="52" t="str">
        <f>IFERROR(AVERAGE(SalaryBands[[#This Row],[Salary Band Min]],SalaryBands[[#This Row],[Salary Band Max]]),"")</f>
        <v/>
      </c>
      <c r="H343" s="8"/>
      <c r="I343" s="21"/>
      <c r="J343" s="8"/>
      <c r="K343" s="15" t="str">
        <f>IFERROR(AVERAGE(SalaryBands[[#This Row],[Salary Range Low]:[Salary Range High]]),"")</f>
        <v/>
      </c>
      <c r="L343" s="40" t="str">
        <f>SalaryBands[[#This Row],[Market Salary Average]]</f>
        <v/>
      </c>
      <c r="M343" s="28"/>
      <c r="N343" s="28"/>
      <c r="CB343" s="27"/>
      <c r="CC343" s="27"/>
    </row>
    <row r="344" spans="1:81" ht="13.8" x14ac:dyDescent="0.25">
      <c r="A344" s="39"/>
      <c r="B344" s="21"/>
      <c r="C344" s="8"/>
      <c r="D344" s="9"/>
      <c r="E344" s="8"/>
      <c r="F344" s="8"/>
      <c r="G344" s="52" t="str">
        <f>IFERROR(AVERAGE(SalaryBands[[#This Row],[Salary Band Min]],SalaryBands[[#This Row],[Salary Band Max]]),"")</f>
        <v/>
      </c>
      <c r="H344" s="8"/>
      <c r="I344" s="21"/>
      <c r="J344" s="8"/>
      <c r="K344" s="15" t="str">
        <f>IFERROR(AVERAGE(SalaryBands[[#This Row],[Salary Range Low]:[Salary Range High]]),"")</f>
        <v/>
      </c>
      <c r="L344" s="40" t="str">
        <f>SalaryBands[[#This Row],[Market Salary Average]]</f>
        <v/>
      </c>
      <c r="M344" s="28"/>
      <c r="N344" s="28"/>
      <c r="CB344" s="27"/>
      <c r="CC344" s="27"/>
    </row>
    <row r="345" spans="1:81" ht="13.8" x14ac:dyDescent="0.25">
      <c r="A345" s="39"/>
      <c r="B345" s="21"/>
      <c r="C345" s="8"/>
      <c r="D345" s="9"/>
      <c r="E345" s="8"/>
      <c r="F345" s="8"/>
      <c r="G345" s="52" t="str">
        <f>IFERROR(AVERAGE(SalaryBands[[#This Row],[Salary Band Min]],SalaryBands[[#This Row],[Salary Band Max]]),"")</f>
        <v/>
      </c>
      <c r="H345" s="8"/>
      <c r="I345" s="21"/>
      <c r="J345" s="8"/>
      <c r="K345" s="15" t="str">
        <f>IFERROR(AVERAGE(SalaryBands[[#This Row],[Salary Range Low]:[Salary Range High]]),"")</f>
        <v/>
      </c>
      <c r="L345" s="40" t="str">
        <f>SalaryBands[[#This Row],[Market Salary Average]]</f>
        <v/>
      </c>
      <c r="M345" s="28"/>
      <c r="N345" s="28"/>
      <c r="CB345" s="27"/>
      <c r="CC345" s="27"/>
    </row>
    <row r="346" spans="1:81" ht="13.8" x14ac:dyDescent="0.25">
      <c r="A346" s="39"/>
      <c r="B346" s="21"/>
      <c r="C346" s="8"/>
      <c r="D346" s="9"/>
      <c r="E346" s="8"/>
      <c r="F346" s="8"/>
      <c r="G346" s="52" t="str">
        <f>IFERROR(AVERAGE(SalaryBands[[#This Row],[Salary Band Min]],SalaryBands[[#This Row],[Salary Band Max]]),"")</f>
        <v/>
      </c>
      <c r="H346" s="8"/>
      <c r="I346" s="21"/>
      <c r="J346" s="8"/>
      <c r="K346" s="15" t="str">
        <f>IFERROR(AVERAGE(SalaryBands[[#This Row],[Salary Range Low]:[Salary Range High]]),"")</f>
        <v/>
      </c>
      <c r="L346" s="40" t="str">
        <f>SalaryBands[[#This Row],[Market Salary Average]]</f>
        <v/>
      </c>
      <c r="M346" s="28"/>
      <c r="N346" s="28"/>
      <c r="CB346" s="27"/>
      <c r="CC346" s="27"/>
    </row>
    <row r="347" spans="1:81" ht="13.8" x14ac:dyDescent="0.25">
      <c r="A347" s="39"/>
      <c r="B347" s="21"/>
      <c r="C347" s="8"/>
      <c r="D347" s="9"/>
      <c r="E347" s="8"/>
      <c r="F347" s="8"/>
      <c r="G347" s="52" t="str">
        <f>IFERROR(AVERAGE(SalaryBands[[#This Row],[Salary Band Min]],SalaryBands[[#This Row],[Salary Band Max]]),"")</f>
        <v/>
      </c>
      <c r="H347" s="8"/>
      <c r="I347" s="21"/>
      <c r="J347" s="8"/>
      <c r="K347" s="15" t="str">
        <f>IFERROR(AVERAGE(SalaryBands[[#This Row],[Salary Range Low]:[Salary Range High]]),"")</f>
        <v/>
      </c>
      <c r="L347" s="40" t="str">
        <f>SalaryBands[[#This Row],[Market Salary Average]]</f>
        <v/>
      </c>
      <c r="M347" s="28"/>
      <c r="N347" s="28"/>
      <c r="CB347" s="27"/>
      <c r="CC347" s="27"/>
    </row>
    <row r="348" spans="1:81" ht="13.8" x14ac:dyDescent="0.25">
      <c r="A348" s="39"/>
      <c r="B348" s="21"/>
      <c r="C348" s="8"/>
      <c r="D348" s="9"/>
      <c r="E348" s="8"/>
      <c r="F348" s="8"/>
      <c r="G348" s="52" t="str">
        <f>IFERROR(AVERAGE(SalaryBands[[#This Row],[Salary Band Min]],SalaryBands[[#This Row],[Salary Band Max]]),"")</f>
        <v/>
      </c>
      <c r="H348" s="8"/>
      <c r="I348" s="21"/>
      <c r="J348" s="8"/>
      <c r="K348" s="15" t="str">
        <f>IFERROR(AVERAGE(SalaryBands[[#This Row],[Salary Range Low]:[Salary Range High]]),"")</f>
        <v/>
      </c>
      <c r="L348" s="40" t="str">
        <f>SalaryBands[[#This Row],[Market Salary Average]]</f>
        <v/>
      </c>
      <c r="M348" s="28"/>
      <c r="N348" s="28"/>
      <c r="CB348" s="27"/>
      <c r="CC348" s="27"/>
    </row>
    <row r="349" spans="1:81" ht="13.8" x14ac:dyDescent="0.25">
      <c r="A349" s="39"/>
      <c r="B349" s="21"/>
      <c r="C349" s="8"/>
      <c r="D349" s="9"/>
      <c r="E349" s="8"/>
      <c r="F349" s="8"/>
      <c r="G349" s="52" t="str">
        <f>IFERROR(AVERAGE(SalaryBands[[#This Row],[Salary Band Min]],SalaryBands[[#This Row],[Salary Band Max]]),"")</f>
        <v/>
      </c>
      <c r="H349" s="8"/>
      <c r="I349" s="21"/>
      <c r="J349" s="8"/>
      <c r="K349" s="15" t="str">
        <f>IFERROR(AVERAGE(SalaryBands[[#This Row],[Salary Range Low]:[Salary Range High]]),"")</f>
        <v/>
      </c>
      <c r="L349" s="40" t="str">
        <f>SalaryBands[[#This Row],[Market Salary Average]]</f>
        <v/>
      </c>
      <c r="M349" s="28"/>
      <c r="N349" s="28"/>
      <c r="CB349" s="27"/>
      <c r="CC349" s="27"/>
    </row>
    <row r="350" spans="1:81" ht="13.8" x14ac:dyDescent="0.25">
      <c r="A350" s="39"/>
      <c r="B350" s="21"/>
      <c r="C350" s="8"/>
      <c r="D350" s="9"/>
      <c r="E350" s="8"/>
      <c r="F350" s="8"/>
      <c r="G350" s="52" t="str">
        <f>IFERROR(AVERAGE(SalaryBands[[#This Row],[Salary Band Min]],SalaryBands[[#This Row],[Salary Band Max]]),"")</f>
        <v/>
      </c>
      <c r="H350" s="8"/>
      <c r="I350" s="21"/>
      <c r="J350" s="8"/>
      <c r="K350" s="15" t="str">
        <f>IFERROR(AVERAGE(SalaryBands[[#This Row],[Salary Range Low]:[Salary Range High]]),"")</f>
        <v/>
      </c>
      <c r="L350" s="40" t="str">
        <f>SalaryBands[[#This Row],[Market Salary Average]]</f>
        <v/>
      </c>
      <c r="M350" s="28"/>
      <c r="N350" s="28"/>
      <c r="CB350" s="27"/>
      <c r="CC350" s="27"/>
    </row>
    <row r="351" spans="1:81" ht="13.8" x14ac:dyDescent="0.25">
      <c r="A351" s="39"/>
      <c r="B351" s="21"/>
      <c r="C351" s="8"/>
      <c r="D351" s="9"/>
      <c r="E351" s="8"/>
      <c r="F351" s="8"/>
      <c r="G351" s="52" t="str">
        <f>IFERROR(AVERAGE(SalaryBands[[#This Row],[Salary Band Min]],SalaryBands[[#This Row],[Salary Band Max]]),"")</f>
        <v/>
      </c>
      <c r="H351" s="8"/>
      <c r="I351" s="21"/>
      <c r="J351" s="8"/>
      <c r="K351" s="15" t="str">
        <f>IFERROR(AVERAGE(SalaryBands[[#This Row],[Salary Range Low]:[Salary Range High]]),"")</f>
        <v/>
      </c>
      <c r="L351" s="40" t="str">
        <f>SalaryBands[[#This Row],[Market Salary Average]]</f>
        <v/>
      </c>
      <c r="M351" s="28"/>
      <c r="N351" s="28"/>
      <c r="CB351" s="27"/>
      <c r="CC351" s="27"/>
    </row>
    <row r="352" spans="1:81" ht="13.8" x14ac:dyDescent="0.25">
      <c r="A352" s="39"/>
      <c r="B352" s="21"/>
      <c r="C352" s="8"/>
      <c r="D352" s="9"/>
      <c r="E352" s="8"/>
      <c r="F352" s="8"/>
      <c r="G352" s="52" t="str">
        <f>IFERROR(AVERAGE(SalaryBands[[#This Row],[Salary Band Min]],SalaryBands[[#This Row],[Salary Band Max]]),"")</f>
        <v/>
      </c>
      <c r="H352" s="8"/>
      <c r="I352" s="21"/>
      <c r="J352" s="8"/>
      <c r="K352" s="15" t="str">
        <f>IFERROR(AVERAGE(SalaryBands[[#This Row],[Salary Range Low]:[Salary Range High]]),"")</f>
        <v/>
      </c>
      <c r="L352" s="40" t="str">
        <f>SalaryBands[[#This Row],[Market Salary Average]]</f>
        <v/>
      </c>
      <c r="M352" s="28"/>
      <c r="N352" s="28"/>
      <c r="CB352" s="27"/>
      <c r="CC352" s="27"/>
    </row>
    <row r="353" spans="1:81" ht="13.8" x14ac:dyDescent="0.25">
      <c r="A353" s="39"/>
      <c r="B353" s="21"/>
      <c r="C353" s="8"/>
      <c r="D353" s="9"/>
      <c r="E353" s="8"/>
      <c r="F353" s="8"/>
      <c r="G353" s="52" t="str">
        <f>IFERROR(AVERAGE(SalaryBands[[#This Row],[Salary Band Min]],SalaryBands[[#This Row],[Salary Band Max]]),"")</f>
        <v/>
      </c>
      <c r="H353" s="8"/>
      <c r="I353" s="21"/>
      <c r="J353" s="8"/>
      <c r="K353" s="15" t="str">
        <f>IFERROR(AVERAGE(SalaryBands[[#This Row],[Salary Range Low]:[Salary Range High]]),"")</f>
        <v/>
      </c>
      <c r="L353" s="40" t="str">
        <f>SalaryBands[[#This Row],[Market Salary Average]]</f>
        <v/>
      </c>
      <c r="M353" s="28"/>
      <c r="N353" s="28"/>
      <c r="CB353" s="27"/>
      <c r="CC353" s="27"/>
    </row>
    <row r="354" spans="1:81" ht="13.8" x14ac:dyDescent="0.25">
      <c r="A354" s="39"/>
      <c r="B354" s="21"/>
      <c r="C354" s="8"/>
      <c r="D354" s="9"/>
      <c r="E354" s="8"/>
      <c r="F354" s="8"/>
      <c r="G354" s="52" t="str">
        <f>IFERROR(AVERAGE(SalaryBands[[#This Row],[Salary Band Min]],SalaryBands[[#This Row],[Salary Band Max]]),"")</f>
        <v/>
      </c>
      <c r="H354" s="8"/>
      <c r="I354" s="21"/>
      <c r="J354" s="8"/>
      <c r="K354" s="15" t="str">
        <f>IFERROR(AVERAGE(SalaryBands[[#This Row],[Salary Range Low]:[Salary Range High]]),"")</f>
        <v/>
      </c>
      <c r="L354" s="40" t="str">
        <f>SalaryBands[[#This Row],[Market Salary Average]]</f>
        <v/>
      </c>
      <c r="M354" s="28"/>
      <c r="N354" s="28"/>
      <c r="CB354" s="27"/>
      <c r="CC354" s="27"/>
    </row>
    <row r="355" spans="1:81" ht="13.8" x14ac:dyDescent="0.25">
      <c r="A355" s="39"/>
      <c r="B355" s="21"/>
      <c r="C355" s="8"/>
      <c r="D355" s="9"/>
      <c r="E355" s="8"/>
      <c r="F355" s="8"/>
      <c r="G355" s="52" t="str">
        <f>IFERROR(AVERAGE(SalaryBands[[#This Row],[Salary Band Min]],SalaryBands[[#This Row],[Salary Band Max]]),"")</f>
        <v/>
      </c>
      <c r="H355" s="8"/>
      <c r="I355" s="21"/>
      <c r="J355" s="8"/>
      <c r="K355" s="15" t="str">
        <f>IFERROR(AVERAGE(SalaryBands[[#This Row],[Salary Range Low]:[Salary Range High]]),"")</f>
        <v/>
      </c>
      <c r="L355" s="40" t="str">
        <f>SalaryBands[[#This Row],[Market Salary Average]]</f>
        <v/>
      </c>
      <c r="M355" s="28"/>
      <c r="N355" s="28"/>
      <c r="CB355" s="27"/>
      <c r="CC355" s="27"/>
    </row>
    <row r="356" spans="1:81" ht="13.8" x14ac:dyDescent="0.25">
      <c r="A356" s="39"/>
      <c r="B356" s="21"/>
      <c r="C356" s="8"/>
      <c r="D356" s="9"/>
      <c r="E356" s="8"/>
      <c r="F356" s="8"/>
      <c r="G356" s="52" t="str">
        <f>IFERROR(AVERAGE(SalaryBands[[#This Row],[Salary Band Min]],SalaryBands[[#This Row],[Salary Band Max]]),"")</f>
        <v/>
      </c>
      <c r="H356" s="8"/>
      <c r="I356" s="21"/>
      <c r="J356" s="8"/>
      <c r="K356" s="15" t="str">
        <f>IFERROR(AVERAGE(SalaryBands[[#This Row],[Salary Range Low]:[Salary Range High]]),"")</f>
        <v/>
      </c>
      <c r="L356" s="40" t="str">
        <f>SalaryBands[[#This Row],[Market Salary Average]]</f>
        <v/>
      </c>
      <c r="M356" s="28"/>
      <c r="N356" s="28"/>
      <c r="CB356" s="27"/>
      <c r="CC356" s="27"/>
    </row>
    <row r="357" spans="1:81" ht="13.8" x14ac:dyDescent="0.25">
      <c r="A357" s="39"/>
      <c r="B357" s="21"/>
      <c r="C357" s="8"/>
      <c r="D357" s="9"/>
      <c r="E357" s="8"/>
      <c r="F357" s="8"/>
      <c r="G357" s="52" t="str">
        <f>IFERROR(AVERAGE(SalaryBands[[#This Row],[Salary Band Min]],SalaryBands[[#This Row],[Salary Band Max]]),"")</f>
        <v/>
      </c>
      <c r="H357" s="8"/>
      <c r="I357" s="21"/>
      <c r="J357" s="8"/>
      <c r="K357" s="15" t="str">
        <f>IFERROR(AVERAGE(SalaryBands[[#This Row],[Salary Range Low]:[Salary Range High]]),"")</f>
        <v/>
      </c>
      <c r="L357" s="40" t="str">
        <f>SalaryBands[[#This Row],[Market Salary Average]]</f>
        <v/>
      </c>
      <c r="M357" s="28"/>
      <c r="N357" s="28"/>
      <c r="CB357" s="27"/>
      <c r="CC357" s="27"/>
    </row>
    <row r="358" spans="1:81" ht="13.8" x14ac:dyDescent="0.25">
      <c r="A358" s="39"/>
      <c r="B358" s="21"/>
      <c r="C358" s="8"/>
      <c r="D358" s="9"/>
      <c r="E358" s="8"/>
      <c r="F358" s="8"/>
      <c r="G358" s="52" t="str">
        <f>IFERROR(AVERAGE(SalaryBands[[#This Row],[Salary Band Min]],SalaryBands[[#This Row],[Salary Band Max]]),"")</f>
        <v/>
      </c>
      <c r="H358" s="8"/>
      <c r="I358" s="21"/>
      <c r="J358" s="8"/>
      <c r="K358" s="15" t="str">
        <f>IFERROR(AVERAGE(SalaryBands[[#This Row],[Salary Range Low]:[Salary Range High]]),"")</f>
        <v/>
      </c>
      <c r="L358" s="40" t="str">
        <f>SalaryBands[[#This Row],[Market Salary Average]]</f>
        <v/>
      </c>
      <c r="M358" s="28"/>
      <c r="N358" s="28"/>
      <c r="CB358" s="27"/>
      <c r="CC358" s="27"/>
    </row>
    <row r="359" spans="1:81" ht="13.8" x14ac:dyDescent="0.25">
      <c r="A359" s="39"/>
      <c r="B359" s="21"/>
      <c r="C359" s="8"/>
      <c r="D359" s="9"/>
      <c r="E359" s="8"/>
      <c r="F359" s="8"/>
      <c r="G359" s="52" t="str">
        <f>IFERROR(AVERAGE(SalaryBands[[#This Row],[Salary Band Min]],SalaryBands[[#This Row],[Salary Band Max]]),"")</f>
        <v/>
      </c>
      <c r="H359" s="8"/>
      <c r="I359" s="21"/>
      <c r="J359" s="8"/>
      <c r="K359" s="15" t="str">
        <f>IFERROR(AVERAGE(SalaryBands[[#This Row],[Salary Range Low]:[Salary Range High]]),"")</f>
        <v/>
      </c>
      <c r="L359" s="40" t="str">
        <f>SalaryBands[[#This Row],[Market Salary Average]]</f>
        <v/>
      </c>
      <c r="M359" s="28"/>
      <c r="N359" s="28"/>
      <c r="CB359" s="27"/>
      <c r="CC359" s="27"/>
    </row>
    <row r="360" spans="1:81" ht="13.8" x14ac:dyDescent="0.25">
      <c r="A360" s="39"/>
      <c r="B360" s="21"/>
      <c r="C360" s="8"/>
      <c r="D360" s="9"/>
      <c r="E360" s="8"/>
      <c r="F360" s="8"/>
      <c r="G360" s="52" t="str">
        <f>IFERROR(AVERAGE(SalaryBands[[#This Row],[Salary Band Min]],SalaryBands[[#This Row],[Salary Band Max]]),"")</f>
        <v/>
      </c>
      <c r="H360" s="8"/>
      <c r="I360" s="21"/>
      <c r="J360" s="8"/>
      <c r="K360" s="15" t="str">
        <f>IFERROR(AVERAGE(SalaryBands[[#This Row],[Salary Range Low]:[Salary Range High]]),"")</f>
        <v/>
      </c>
      <c r="L360" s="40" t="str">
        <f>SalaryBands[[#This Row],[Market Salary Average]]</f>
        <v/>
      </c>
      <c r="M360" s="28"/>
      <c r="N360" s="28"/>
      <c r="CB360" s="27"/>
      <c r="CC360" s="27"/>
    </row>
    <row r="361" spans="1:81" ht="13.8" x14ac:dyDescent="0.25">
      <c r="A361" s="39"/>
      <c r="B361" s="21"/>
      <c r="C361" s="8"/>
      <c r="D361" s="9"/>
      <c r="E361" s="8"/>
      <c r="F361" s="8"/>
      <c r="G361" s="52" t="str">
        <f>IFERROR(AVERAGE(SalaryBands[[#This Row],[Salary Band Min]],SalaryBands[[#This Row],[Salary Band Max]]),"")</f>
        <v/>
      </c>
      <c r="H361" s="8"/>
      <c r="I361" s="21"/>
      <c r="J361" s="8"/>
      <c r="K361" s="15" t="str">
        <f>IFERROR(AVERAGE(SalaryBands[[#This Row],[Salary Range Low]:[Salary Range High]]),"")</f>
        <v/>
      </c>
      <c r="L361" s="40" t="str">
        <f>SalaryBands[[#This Row],[Market Salary Average]]</f>
        <v/>
      </c>
      <c r="M361" s="28"/>
      <c r="N361" s="28"/>
      <c r="CB361" s="27"/>
      <c r="CC361" s="27"/>
    </row>
    <row r="362" spans="1:81" ht="13.8" x14ac:dyDescent="0.25">
      <c r="A362" s="39"/>
      <c r="B362" s="21"/>
      <c r="C362" s="8"/>
      <c r="D362" s="9"/>
      <c r="E362" s="8"/>
      <c r="F362" s="8"/>
      <c r="G362" s="52" t="str">
        <f>IFERROR(AVERAGE(SalaryBands[[#This Row],[Salary Band Min]],SalaryBands[[#This Row],[Salary Band Max]]),"")</f>
        <v/>
      </c>
      <c r="H362" s="8"/>
      <c r="I362" s="21"/>
      <c r="J362" s="8"/>
      <c r="K362" s="15" t="str">
        <f>IFERROR(AVERAGE(SalaryBands[[#This Row],[Salary Range Low]:[Salary Range High]]),"")</f>
        <v/>
      </c>
      <c r="L362" s="40" t="str">
        <f>SalaryBands[[#This Row],[Market Salary Average]]</f>
        <v/>
      </c>
      <c r="M362" s="28"/>
      <c r="N362" s="28"/>
      <c r="CB362" s="27"/>
      <c r="CC362" s="27"/>
    </row>
    <row r="363" spans="1:81" ht="13.8" x14ac:dyDescent="0.25">
      <c r="A363" s="39"/>
      <c r="B363" s="21"/>
      <c r="C363" s="8"/>
      <c r="D363" s="9"/>
      <c r="E363" s="8"/>
      <c r="F363" s="8"/>
      <c r="G363" s="52" t="str">
        <f>IFERROR(AVERAGE(SalaryBands[[#This Row],[Salary Band Min]],SalaryBands[[#This Row],[Salary Band Max]]),"")</f>
        <v/>
      </c>
      <c r="H363" s="8"/>
      <c r="I363" s="21"/>
      <c r="J363" s="8"/>
      <c r="K363" s="15" t="str">
        <f>IFERROR(AVERAGE(SalaryBands[[#This Row],[Salary Range Low]:[Salary Range High]]),"")</f>
        <v/>
      </c>
      <c r="L363" s="40" t="str">
        <f>SalaryBands[[#This Row],[Market Salary Average]]</f>
        <v/>
      </c>
      <c r="M363" s="28"/>
      <c r="N363" s="28"/>
      <c r="CB363" s="27"/>
      <c r="CC363" s="27"/>
    </row>
    <row r="364" spans="1:81" ht="13.8" x14ac:dyDescent="0.25">
      <c r="A364" s="39"/>
      <c r="B364" s="21"/>
      <c r="C364" s="8"/>
      <c r="D364" s="9"/>
      <c r="E364" s="8"/>
      <c r="F364" s="8"/>
      <c r="G364" s="52" t="str">
        <f>IFERROR(AVERAGE(SalaryBands[[#This Row],[Salary Band Min]],SalaryBands[[#This Row],[Salary Band Max]]),"")</f>
        <v/>
      </c>
      <c r="H364" s="8"/>
      <c r="I364" s="21"/>
      <c r="J364" s="8"/>
      <c r="K364" s="15" t="str">
        <f>IFERROR(AVERAGE(SalaryBands[[#This Row],[Salary Range Low]:[Salary Range High]]),"")</f>
        <v/>
      </c>
      <c r="L364" s="40" t="str">
        <f>SalaryBands[[#This Row],[Market Salary Average]]</f>
        <v/>
      </c>
      <c r="M364" s="28"/>
      <c r="N364" s="28"/>
      <c r="CB364" s="27"/>
      <c r="CC364" s="27"/>
    </row>
    <row r="365" spans="1:81" ht="13.8" x14ac:dyDescent="0.25">
      <c r="A365" s="39"/>
      <c r="B365" s="21"/>
      <c r="C365" s="8"/>
      <c r="D365" s="9"/>
      <c r="E365" s="8"/>
      <c r="F365" s="8"/>
      <c r="G365" s="52" t="str">
        <f>IFERROR(AVERAGE(SalaryBands[[#This Row],[Salary Band Min]],SalaryBands[[#This Row],[Salary Band Max]]),"")</f>
        <v/>
      </c>
      <c r="H365" s="8"/>
      <c r="I365" s="21"/>
      <c r="J365" s="8"/>
      <c r="K365" s="15" t="str">
        <f>IFERROR(AVERAGE(SalaryBands[[#This Row],[Salary Range Low]:[Salary Range High]]),"")</f>
        <v/>
      </c>
      <c r="L365" s="40" t="str">
        <f>SalaryBands[[#This Row],[Market Salary Average]]</f>
        <v/>
      </c>
      <c r="M365" s="28"/>
      <c r="N365" s="28"/>
      <c r="CB365" s="27"/>
      <c r="CC365" s="27"/>
    </row>
    <row r="366" spans="1:81" ht="13.8" x14ac:dyDescent="0.25">
      <c r="A366" s="39"/>
      <c r="B366" s="21"/>
      <c r="C366" s="8"/>
      <c r="D366" s="9"/>
      <c r="E366" s="8"/>
      <c r="F366" s="8"/>
      <c r="G366" s="52" t="str">
        <f>IFERROR(AVERAGE(SalaryBands[[#This Row],[Salary Band Min]],SalaryBands[[#This Row],[Salary Band Max]]),"")</f>
        <v/>
      </c>
      <c r="H366" s="8"/>
      <c r="I366" s="21"/>
      <c r="J366" s="8"/>
      <c r="K366" s="15" t="str">
        <f>IFERROR(AVERAGE(SalaryBands[[#This Row],[Salary Range Low]:[Salary Range High]]),"")</f>
        <v/>
      </c>
      <c r="L366" s="40" t="str">
        <f>SalaryBands[[#This Row],[Market Salary Average]]</f>
        <v/>
      </c>
      <c r="M366" s="28"/>
      <c r="N366" s="28"/>
      <c r="CB366" s="27"/>
      <c r="CC366" s="27"/>
    </row>
    <row r="367" spans="1:81" ht="13.8" x14ac:dyDescent="0.25">
      <c r="A367" s="39"/>
      <c r="B367" s="21"/>
      <c r="C367" s="8"/>
      <c r="D367" s="9"/>
      <c r="E367" s="8"/>
      <c r="F367" s="8"/>
      <c r="G367" s="52" t="str">
        <f>IFERROR(AVERAGE(SalaryBands[[#This Row],[Salary Band Min]],SalaryBands[[#This Row],[Salary Band Max]]),"")</f>
        <v/>
      </c>
      <c r="H367" s="8"/>
      <c r="I367" s="21"/>
      <c r="J367" s="8"/>
      <c r="K367" s="15" t="str">
        <f>IFERROR(AVERAGE(SalaryBands[[#This Row],[Salary Range Low]:[Salary Range High]]),"")</f>
        <v/>
      </c>
      <c r="L367" s="40" t="str">
        <f>SalaryBands[[#This Row],[Market Salary Average]]</f>
        <v/>
      </c>
      <c r="M367" s="28"/>
      <c r="N367" s="28"/>
      <c r="CB367" s="27"/>
      <c r="CC367" s="27"/>
    </row>
    <row r="368" spans="1:81" ht="13.8" x14ac:dyDescent="0.25">
      <c r="A368" s="39"/>
      <c r="B368" s="21"/>
      <c r="C368" s="8"/>
      <c r="D368" s="9"/>
      <c r="E368" s="8"/>
      <c r="F368" s="8"/>
      <c r="G368" s="52" t="str">
        <f>IFERROR(AVERAGE(SalaryBands[[#This Row],[Salary Band Min]],SalaryBands[[#This Row],[Salary Band Max]]),"")</f>
        <v/>
      </c>
      <c r="H368" s="8"/>
      <c r="I368" s="21"/>
      <c r="J368" s="8"/>
      <c r="K368" s="15" t="str">
        <f>IFERROR(AVERAGE(SalaryBands[[#This Row],[Salary Range Low]:[Salary Range High]]),"")</f>
        <v/>
      </c>
      <c r="L368" s="40" t="str">
        <f>SalaryBands[[#This Row],[Market Salary Average]]</f>
        <v/>
      </c>
      <c r="M368" s="28"/>
      <c r="N368" s="28"/>
      <c r="CB368" s="27"/>
      <c r="CC368" s="27"/>
    </row>
    <row r="369" spans="1:81" ht="13.8" x14ac:dyDescent="0.25">
      <c r="A369" s="39"/>
      <c r="B369" s="21"/>
      <c r="C369" s="8"/>
      <c r="D369" s="9"/>
      <c r="E369" s="8"/>
      <c r="F369" s="8"/>
      <c r="G369" s="52" t="str">
        <f>IFERROR(AVERAGE(SalaryBands[[#This Row],[Salary Band Min]],SalaryBands[[#This Row],[Salary Band Max]]),"")</f>
        <v/>
      </c>
      <c r="H369" s="8"/>
      <c r="I369" s="21"/>
      <c r="J369" s="8"/>
      <c r="K369" s="15" t="str">
        <f>IFERROR(AVERAGE(SalaryBands[[#This Row],[Salary Range Low]:[Salary Range High]]),"")</f>
        <v/>
      </c>
      <c r="L369" s="40" t="str">
        <f>SalaryBands[[#This Row],[Market Salary Average]]</f>
        <v/>
      </c>
      <c r="M369" s="28"/>
      <c r="N369" s="28"/>
      <c r="CB369" s="27"/>
      <c r="CC369" s="27"/>
    </row>
    <row r="370" spans="1:81" ht="13.8" x14ac:dyDescent="0.25">
      <c r="A370" s="39"/>
      <c r="B370" s="21"/>
      <c r="C370" s="8"/>
      <c r="D370" s="9"/>
      <c r="E370" s="8"/>
      <c r="F370" s="8"/>
      <c r="G370" s="52" t="str">
        <f>IFERROR(AVERAGE(SalaryBands[[#This Row],[Salary Band Min]],SalaryBands[[#This Row],[Salary Band Max]]),"")</f>
        <v/>
      </c>
      <c r="H370" s="8"/>
      <c r="I370" s="21"/>
      <c r="J370" s="8"/>
      <c r="K370" s="15" t="str">
        <f>IFERROR(AVERAGE(SalaryBands[[#This Row],[Salary Range Low]:[Salary Range High]]),"")</f>
        <v/>
      </c>
      <c r="L370" s="40" t="str">
        <f>SalaryBands[[#This Row],[Market Salary Average]]</f>
        <v/>
      </c>
      <c r="M370" s="28"/>
      <c r="N370" s="28"/>
      <c r="CB370" s="27"/>
      <c r="CC370" s="27"/>
    </row>
    <row r="371" spans="1:81" ht="13.8" x14ac:dyDescent="0.25">
      <c r="A371" s="39"/>
      <c r="B371" s="21"/>
      <c r="C371" s="8"/>
      <c r="D371" s="9"/>
      <c r="E371" s="8"/>
      <c r="F371" s="8"/>
      <c r="G371" s="52" t="str">
        <f>IFERROR(AVERAGE(SalaryBands[[#This Row],[Salary Band Min]],SalaryBands[[#This Row],[Salary Band Max]]),"")</f>
        <v/>
      </c>
      <c r="H371" s="8"/>
      <c r="I371" s="21"/>
      <c r="J371" s="8"/>
      <c r="K371" s="15" t="str">
        <f>IFERROR(AVERAGE(SalaryBands[[#This Row],[Salary Range Low]:[Salary Range High]]),"")</f>
        <v/>
      </c>
      <c r="L371" s="40" t="str">
        <f>SalaryBands[[#This Row],[Market Salary Average]]</f>
        <v/>
      </c>
      <c r="M371" s="28"/>
      <c r="N371" s="28"/>
      <c r="CB371" s="27"/>
      <c r="CC371" s="27"/>
    </row>
    <row r="372" spans="1:81" ht="13.8" x14ac:dyDescent="0.25">
      <c r="A372" s="39"/>
      <c r="B372" s="21"/>
      <c r="C372" s="8"/>
      <c r="D372" s="9"/>
      <c r="E372" s="8"/>
      <c r="F372" s="8"/>
      <c r="G372" s="52" t="str">
        <f>IFERROR(AVERAGE(SalaryBands[[#This Row],[Salary Band Min]],SalaryBands[[#This Row],[Salary Band Max]]),"")</f>
        <v/>
      </c>
      <c r="H372" s="8"/>
      <c r="I372" s="21"/>
      <c r="J372" s="8"/>
      <c r="K372" s="15" t="str">
        <f>IFERROR(AVERAGE(SalaryBands[[#This Row],[Salary Range Low]:[Salary Range High]]),"")</f>
        <v/>
      </c>
      <c r="L372" s="40" t="str">
        <f>SalaryBands[[#This Row],[Market Salary Average]]</f>
        <v/>
      </c>
      <c r="M372" s="28"/>
      <c r="N372" s="28"/>
      <c r="CB372" s="27"/>
      <c r="CC372" s="27"/>
    </row>
    <row r="373" spans="1:81" ht="13.8" x14ac:dyDescent="0.25">
      <c r="A373" s="39"/>
      <c r="B373" s="21"/>
      <c r="C373" s="8"/>
      <c r="D373" s="9"/>
      <c r="E373" s="8"/>
      <c r="F373" s="8"/>
      <c r="G373" s="52" t="str">
        <f>IFERROR(AVERAGE(SalaryBands[[#This Row],[Salary Band Min]],SalaryBands[[#This Row],[Salary Band Max]]),"")</f>
        <v/>
      </c>
      <c r="H373" s="8"/>
      <c r="I373" s="21"/>
      <c r="J373" s="8"/>
      <c r="K373" s="15" t="str">
        <f>IFERROR(AVERAGE(SalaryBands[[#This Row],[Salary Range Low]:[Salary Range High]]),"")</f>
        <v/>
      </c>
      <c r="L373" s="40" t="str">
        <f>SalaryBands[[#This Row],[Market Salary Average]]</f>
        <v/>
      </c>
      <c r="M373" s="28"/>
      <c r="N373" s="28"/>
      <c r="CB373" s="27"/>
      <c r="CC373" s="27"/>
    </row>
    <row r="374" spans="1:81" ht="13.8" x14ac:dyDescent="0.25">
      <c r="A374" s="39"/>
      <c r="B374" s="21"/>
      <c r="C374" s="8"/>
      <c r="D374" s="9"/>
      <c r="E374" s="8"/>
      <c r="F374" s="8"/>
      <c r="G374" s="52" t="str">
        <f>IFERROR(AVERAGE(SalaryBands[[#This Row],[Salary Band Min]],SalaryBands[[#This Row],[Salary Band Max]]),"")</f>
        <v/>
      </c>
      <c r="H374" s="8"/>
      <c r="I374" s="21"/>
      <c r="J374" s="8"/>
      <c r="K374" s="15" t="str">
        <f>IFERROR(AVERAGE(SalaryBands[[#This Row],[Salary Range Low]:[Salary Range High]]),"")</f>
        <v/>
      </c>
      <c r="L374" s="40" t="str">
        <f>SalaryBands[[#This Row],[Market Salary Average]]</f>
        <v/>
      </c>
      <c r="M374" s="28"/>
      <c r="N374" s="28"/>
      <c r="CB374" s="27"/>
      <c r="CC374" s="27"/>
    </row>
    <row r="375" spans="1:81" ht="13.8" x14ac:dyDescent="0.25">
      <c r="A375" s="39"/>
      <c r="B375" s="21"/>
      <c r="C375" s="8"/>
      <c r="D375" s="9"/>
      <c r="E375" s="8"/>
      <c r="F375" s="8"/>
      <c r="G375" s="52" t="str">
        <f>IFERROR(AVERAGE(SalaryBands[[#This Row],[Salary Band Min]],SalaryBands[[#This Row],[Salary Band Max]]),"")</f>
        <v/>
      </c>
      <c r="H375" s="8"/>
      <c r="I375" s="21"/>
      <c r="J375" s="8"/>
      <c r="K375" s="15" t="str">
        <f>IFERROR(AVERAGE(SalaryBands[[#This Row],[Salary Range Low]:[Salary Range High]]),"")</f>
        <v/>
      </c>
      <c r="L375" s="40" t="str">
        <f>SalaryBands[[#This Row],[Market Salary Average]]</f>
        <v/>
      </c>
      <c r="M375" s="28"/>
      <c r="N375" s="28"/>
      <c r="CB375" s="27"/>
      <c r="CC375" s="27"/>
    </row>
    <row r="376" spans="1:81" ht="13.8" x14ac:dyDescent="0.25">
      <c r="A376" s="39"/>
      <c r="B376" s="21"/>
      <c r="C376" s="8"/>
      <c r="D376" s="9"/>
      <c r="E376" s="8"/>
      <c r="F376" s="8"/>
      <c r="G376" s="52" t="str">
        <f>IFERROR(AVERAGE(SalaryBands[[#This Row],[Salary Band Min]],SalaryBands[[#This Row],[Salary Band Max]]),"")</f>
        <v/>
      </c>
      <c r="H376" s="8"/>
      <c r="I376" s="21"/>
      <c r="J376" s="8"/>
      <c r="K376" s="15" t="str">
        <f>IFERROR(AVERAGE(SalaryBands[[#This Row],[Salary Range Low]:[Salary Range High]]),"")</f>
        <v/>
      </c>
      <c r="L376" s="40" t="str">
        <f>SalaryBands[[#This Row],[Market Salary Average]]</f>
        <v/>
      </c>
      <c r="M376" s="28"/>
      <c r="N376" s="28"/>
      <c r="CB376" s="27"/>
      <c r="CC376" s="27"/>
    </row>
    <row r="377" spans="1:81" ht="13.8" x14ac:dyDescent="0.25">
      <c r="A377" s="39"/>
      <c r="B377" s="21"/>
      <c r="C377" s="8"/>
      <c r="D377" s="9"/>
      <c r="E377" s="8"/>
      <c r="F377" s="8"/>
      <c r="G377" s="52" t="str">
        <f>IFERROR(AVERAGE(SalaryBands[[#This Row],[Salary Band Min]],SalaryBands[[#This Row],[Salary Band Max]]),"")</f>
        <v/>
      </c>
      <c r="H377" s="8"/>
      <c r="I377" s="21"/>
      <c r="J377" s="8"/>
      <c r="K377" s="15" t="str">
        <f>IFERROR(AVERAGE(SalaryBands[[#This Row],[Salary Range Low]:[Salary Range High]]),"")</f>
        <v/>
      </c>
      <c r="L377" s="40" t="str">
        <f>SalaryBands[[#This Row],[Market Salary Average]]</f>
        <v/>
      </c>
      <c r="M377" s="28"/>
      <c r="N377" s="28"/>
      <c r="CB377" s="27"/>
      <c r="CC377" s="27"/>
    </row>
    <row r="378" spans="1:81" ht="13.8" x14ac:dyDescent="0.25">
      <c r="A378" s="39"/>
      <c r="B378" s="21"/>
      <c r="C378" s="8"/>
      <c r="D378" s="9"/>
      <c r="E378" s="8"/>
      <c r="F378" s="8"/>
      <c r="G378" s="52" t="str">
        <f>IFERROR(AVERAGE(SalaryBands[[#This Row],[Salary Band Min]],SalaryBands[[#This Row],[Salary Band Max]]),"")</f>
        <v/>
      </c>
      <c r="H378" s="8"/>
      <c r="I378" s="21"/>
      <c r="J378" s="8"/>
      <c r="K378" s="15" t="str">
        <f>IFERROR(AVERAGE(SalaryBands[[#This Row],[Salary Range Low]:[Salary Range High]]),"")</f>
        <v/>
      </c>
      <c r="L378" s="40" t="str">
        <f>SalaryBands[[#This Row],[Market Salary Average]]</f>
        <v/>
      </c>
      <c r="M378" s="28"/>
      <c r="N378" s="28"/>
      <c r="CB378" s="27"/>
      <c r="CC378" s="27"/>
    </row>
    <row r="379" spans="1:81" ht="13.8" x14ac:dyDescent="0.25">
      <c r="A379" s="39"/>
      <c r="B379" s="21"/>
      <c r="C379" s="8"/>
      <c r="D379" s="9"/>
      <c r="E379" s="8"/>
      <c r="F379" s="8"/>
      <c r="G379" s="52" t="str">
        <f>IFERROR(AVERAGE(SalaryBands[[#This Row],[Salary Band Min]],SalaryBands[[#This Row],[Salary Band Max]]),"")</f>
        <v/>
      </c>
      <c r="H379" s="8"/>
      <c r="I379" s="21"/>
      <c r="J379" s="8"/>
      <c r="K379" s="15" t="str">
        <f>IFERROR(AVERAGE(SalaryBands[[#This Row],[Salary Range Low]:[Salary Range High]]),"")</f>
        <v/>
      </c>
      <c r="L379" s="40" t="str">
        <f>SalaryBands[[#This Row],[Market Salary Average]]</f>
        <v/>
      </c>
      <c r="M379" s="28"/>
      <c r="N379" s="28"/>
      <c r="CB379" s="27"/>
      <c r="CC379" s="27"/>
    </row>
    <row r="380" spans="1:81" ht="13.8" x14ac:dyDescent="0.25">
      <c r="A380" s="39"/>
      <c r="B380" s="21"/>
      <c r="C380" s="8"/>
      <c r="D380" s="9"/>
      <c r="E380" s="8"/>
      <c r="F380" s="8"/>
      <c r="G380" s="52" t="str">
        <f>IFERROR(AVERAGE(SalaryBands[[#This Row],[Salary Band Min]],SalaryBands[[#This Row],[Salary Band Max]]),"")</f>
        <v/>
      </c>
      <c r="H380" s="8"/>
      <c r="I380" s="21"/>
      <c r="J380" s="8"/>
      <c r="K380" s="15" t="str">
        <f>IFERROR(AVERAGE(SalaryBands[[#This Row],[Salary Range Low]:[Salary Range High]]),"")</f>
        <v/>
      </c>
      <c r="L380" s="40" t="str">
        <f>SalaryBands[[#This Row],[Market Salary Average]]</f>
        <v/>
      </c>
      <c r="M380" s="28"/>
      <c r="N380" s="28"/>
      <c r="CB380" s="27"/>
      <c r="CC380" s="27"/>
    </row>
    <row r="381" spans="1:81" ht="13.8" x14ac:dyDescent="0.25">
      <c r="A381" s="39"/>
      <c r="B381" s="21"/>
      <c r="C381" s="8"/>
      <c r="D381" s="9"/>
      <c r="E381" s="8"/>
      <c r="F381" s="8"/>
      <c r="G381" s="52" t="str">
        <f>IFERROR(AVERAGE(SalaryBands[[#This Row],[Salary Band Min]],SalaryBands[[#This Row],[Salary Band Max]]),"")</f>
        <v/>
      </c>
      <c r="H381" s="8"/>
      <c r="I381" s="21"/>
      <c r="J381" s="8"/>
      <c r="K381" s="15" t="str">
        <f>IFERROR(AVERAGE(SalaryBands[[#This Row],[Salary Range Low]:[Salary Range High]]),"")</f>
        <v/>
      </c>
      <c r="L381" s="40" t="str">
        <f>SalaryBands[[#This Row],[Market Salary Average]]</f>
        <v/>
      </c>
      <c r="M381" s="28"/>
      <c r="N381" s="28"/>
      <c r="CB381" s="27"/>
      <c r="CC381" s="27"/>
    </row>
    <row r="382" spans="1:81" ht="13.8" x14ac:dyDescent="0.25">
      <c r="A382" s="39"/>
      <c r="B382" s="21"/>
      <c r="C382" s="8"/>
      <c r="D382" s="9"/>
      <c r="E382" s="8"/>
      <c r="F382" s="8"/>
      <c r="G382" s="52" t="str">
        <f>IFERROR(AVERAGE(SalaryBands[[#This Row],[Salary Band Min]],SalaryBands[[#This Row],[Salary Band Max]]),"")</f>
        <v/>
      </c>
      <c r="H382" s="8"/>
      <c r="I382" s="21"/>
      <c r="J382" s="8"/>
      <c r="K382" s="15" t="str">
        <f>IFERROR(AVERAGE(SalaryBands[[#This Row],[Salary Range Low]:[Salary Range High]]),"")</f>
        <v/>
      </c>
      <c r="L382" s="40" t="str">
        <f>SalaryBands[[#This Row],[Market Salary Average]]</f>
        <v/>
      </c>
      <c r="M382" s="28"/>
      <c r="N382" s="28"/>
      <c r="CB382" s="27"/>
      <c r="CC382" s="27"/>
    </row>
    <row r="383" spans="1:81" ht="13.8" x14ac:dyDescent="0.25">
      <c r="A383" s="39"/>
      <c r="B383" s="21"/>
      <c r="C383" s="8"/>
      <c r="D383" s="9"/>
      <c r="E383" s="8"/>
      <c r="F383" s="8"/>
      <c r="G383" s="52" t="str">
        <f>IFERROR(AVERAGE(SalaryBands[[#This Row],[Salary Band Min]],SalaryBands[[#This Row],[Salary Band Max]]),"")</f>
        <v/>
      </c>
      <c r="H383" s="8"/>
      <c r="I383" s="21"/>
      <c r="J383" s="8"/>
      <c r="K383" s="15" t="str">
        <f>IFERROR(AVERAGE(SalaryBands[[#This Row],[Salary Range Low]:[Salary Range High]]),"")</f>
        <v/>
      </c>
      <c r="L383" s="40" t="str">
        <f>SalaryBands[[#This Row],[Market Salary Average]]</f>
        <v/>
      </c>
      <c r="M383" s="28"/>
      <c r="N383" s="28"/>
      <c r="CB383" s="27"/>
      <c r="CC383" s="27"/>
    </row>
    <row r="384" spans="1:81" ht="13.8" x14ac:dyDescent="0.25">
      <c r="A384" s="39"/>
      <c r="B384" s="21"/>
      <c r="C384" s="8"/>
      <c r="D384" s="9"/>
      <c r="E384" s="8"/>
      <c r="F384" s="8"/>
      <c r="G384" s="52" t="str">
        <f>IFERROR(AVERAGE(SalaryBands[[#This Row],[Salary Band Min]],SalaryBands[[#This Row],[Salary Band Max]]),"")</f>
        <v/>
      </c>
      <c r="H384" s="8"/>
      <c r="I384" s="21"/>
      <c r="J384" s="8"/>
      <c r="K384" s="15" t="str">
        <f>IFERROR(AVERAGE(SalaryBands[[#This Row],[Salary Range Low]:[Salary Range High]]),"")</f>
        <v/>
      </c>
      <c r="L384" s="40" t="str">
        <f>SalaryBands[[#This Row],[Market Salary Average]]</f>
        <v/>
      </c>
      <c r="M384" s="28"/>
      <c r="N384" s="28"/>
      <c r="CB384" s="27"/>
      <c r="CC384" s="27"/>
    </row>
    <row r="385" spans="1:81" ht="13.8" x14ac:dyDescent="0.25">
      <c r="A385" s="39"/>
      <c r="B385" s="21"/>
      <c r="C385" s="8"/>
      <c r="D385" s="9"/>
      <c r="E385" s="8"/>
      <c r="F385" s="8"/>
      <c r="G385" s="52" t="str">
        <f>IFERROR(AVERAGE(SalaryBands[[#This Row],[Salary Band Min]],SalaryBands[[#This Row],[Salary Band Max]]),"")</f>
        <v/>
      </c>
      <c r="H385" s="8"/>
      <c r="I385" s="21"/>
      <c r="J385" s="8"/>
      <c r="K385" s="15" t="str">
        <f>IFERROR(AVERAGE(SalaryBands[[#This Row],[Salary Range Low]:[Salary Range High]]),"")</f>
        <v/>
      </c>
      <c r="L385" s="40" t="str">
        <f>SalaryBands[[#This Row],[Market Salary Average]]</f>
        <v/>
      </c>
      <c r="M385" s="28"/>
      <c r="N385" s="28"/>
      <c r="CB385" s="27"/>
      <c r="CC385" s="27"/>
    </row>
    <row r="386" spans="1:81" ht="13.8" x14ac:dyDescent="0.25">
      <c r="A386" s="39"/>
      <c r="B386" s="21"/>
      <c r="C386" s="8"/>
      <c r="D386" s="9"/>
      <c r="E386" s="8"/>
      <c r="F386" s="8"/>
      <c r="G386" s="52" t="str">
        <f>IFERROR(AVERAGE(SalaryBands[[#This Row],[Salary Band Min]],SalaryBands[[#This Row],[Salary Band Max]]),"")</f>
        <v/>
      </c>
      <c r="H386" s="8"/>
      <c r="I386" s="21"/>
      <c r="J386" s="8"/>
      <c r="K386" s="15" t="str">
        <f>IFERROR(AVERAGE(SalaryBands[[#This Row],[Salary Range Low]:[Salary Range High]]),"")</f>
        <v/>
      </c>
      <c r="L386" s="40" t="str">
        <f>SalaryBands[[#This Row],[Market Salary Average]]</f>
        <v/>
      </c>
      <c r="M386" s="28"/>
      <c r="N386" s="28"/>
      <c r="CB386" s="27"/>
      <c r="CC386" s="27"/>
    </row>
    <row r="387" spans="1:81" ht="13.8" x14ac:dyDescent="0.25">
      <c r="A387" s="39"/>
      <c r="B387" s="21"/>
      <c r="C387" s="8"/>
      <c r="D387" s="9"/>
      <c r="E387" s="8"/>
      <c r="F387" s="8"/>
      <c r="G387" s="52" t="str">
        <f>IFERROR(AVERAGE(SalaryBands[[#This Row],[Salary Band Min]],SalaryBands[[#This Row],[Salary Band Max]]),"")</f>
        <v/>
      </c>
      <c r="H387" s="8"/>
      <c r="I387" s="21"/>
      <c r="J387" s="8"/>
      <c r="K387" s="15" t="str">
        <f>IFERROR(AVERAGE(SalaryBands[[#This Row],[Salary Range Low]:[Salary Range High]]),"")</f>
        <v/>
      </c>
      <c r="L387" s="40" t="str">
        <f>SalaryBands[[#This Row],[Market Salary Average]]</f>
        <v/>
      </c>
      <c r="M387" s="28"/>
      <c r="N387" s="28"/>
      <c r="CB387" s="27"/>
      <c r="CC387" s="27"/>
    </row>
    <row r="388" spans="1:81" ht="13.8" x14ac:dyDescent="0.25">
      <c r="A388" s="39"/>
      <c r="B388" s="21"/>
      <c r="C388" s="8"/>
      <c r="D388" s="9"/>
      <c r="E388" s="8"/>
      <c r="F388" s="8"/>
      <c r="G388" s="52" t="str">
        <f>IFERROR(AVERAGE(SalaryBands[[#This Row],[Salary Band Min]],SalaryBands[[#This Row],[Salary Band Max]]),"")</f>
        <v/>
      </c>
      <c r="H388" s="8"/>
      <c r="I388" s="21"/>
      <c r="J388" s="8"/>
      <c r="K388" s="15" t="str">
        <f>IFERROR(AVERAGE(SalaryBands[[#This Row],[Salary Range Low]:[Salary Range High]]),"")</f>
        <v/>
      </c>
      <c r="L388" s="40" t="str">
        <f>SalaryBands[[#This Row],[Market Salary Average]]</f>
        <v/>
      </c>
      <c r="M388" s="28"/>
      <c r="N388" s="28"/>
      <c r="CB388" s="27"/>
      <c r="CC388" s="27"/>
    </row>
    <row r="389" spans="1:81" ht="13.8" x14ac:dyDescent="0.25">
      <c r="A389" s="39"/>
      <c r="B389" s="21"/>
      <c r="C389" s="8"/>
      <c r="D389" s="9"/>
      <c r="E389" s="8"/>
      <c r="F389" s="8"/>
      <c r="G389" s="52" t="str">
        <f>IFERROR(AVERAGE(SalaryBands[[#This Row],[Salary Band Min]],SalaryBands[[#This Row],[Salary Band Max]]),"")</f>
        <v/>
      </c>
      <c r="H389" s="8"/>
      <c r="I389" s="21"/>
      <c r="J389" s="8"/>
      <c r="K389" s="15" t="str">
        <f>IFERROR(AVERAGE(SalaryBands[[#This Row],[Salary Range Low]:[Salary Range High]]),"")</f>
        <v/>
      </c>
      <c r="L389" s="40" t="str">
        <f>SalaryBands[[#This Row],[Market Salary Average]]</f>
        <v/>
      </c>
      <c r="M389" s="28"/>
      <c r="N389" s="28"/>
      <c r="CB389" s="27"/>
      <c r="CC389" s="27"/>
    </row>
    <row r="390" spans="1:81" ht="13.8" x14ac:dyDescent="0.25">
      <c r="A390" s="39"/>
      <c r="B390" s="21"/>
      <c r="C390" s="8"/>
      <c r="D390" s="9"/>
      <c r="E390" s="8"/>
      <c r="F390" s="8"/>
      <c r="G390" s="52" t="str">
        <f>IFERROR(AVERAGE(SalaryBands[[#This Row],[Salary Band Min]],SalaryBands[[#This Row],[Salary Band Max]]),"")</f>
        <v/>
      </c>
      <c r="H390" s="8"/>
      <c r="I390" s="21"/>
      <c r="J390" s="8"/>
      <c r="K390" s="15" t="str">
        <f>IFERROR(AVERAGE(SalaryBands[[#This Row],[Salary Range Low]:[Salary Range High]]),"")</f>
        <v/>
      </c>
      <c r="L390" s="40" t="str">
        <f>SalaryBands[[#This Row],[Market Salary Average]]</f>
        <v/>
      </c>
      <c r="M390" s="28"/>
      <c r="N390" s="28"/>
      <c r="CB390" s="27"/>
      <c r="CC390" s="27"/>
    </row>
    <row r="391" spans="1:81" ht="13.8" x14ac:dyDescent="0.25">
      <c r="A391" s="39"/>
      <c r="B391" s="21"/>
      <c r="C391" s="8"/>
      <c r="D391" s="9"/>
      <c r="E391" s="8"/>
      <c r="F391" s="8"/>
      <c r="G391" s="52" t="str">
        <f>IFERROR(AVERAGE(SalaryBands[[#This Row],[Salary Band Min]],SalaryBands[[#This Row],[Salary Band Max]]),"")</f>
        <v/>
      </c>
      <c r="H391" s="8"/>
      <c r="I391" s="21"/>
      <c r="J391" s="8"/>
      <c r="K391" s="15" t="str">
        <f>IFERROR(AVERAGE(SalaryBands[[#This Row],[Salary Range Low]:[Salary Range High]]),"")</f>
        <v/>
      </c>
      <c r="L391" s="40" t="str">
        <f>SalaryBands[[#This Row],[Market Salary Average]]</f>
        <v/>
      </c>
      <c r="M391" s="28"/>
      <c r="N391" s="28"/>
      <c r="CB391" s="27"/>
      <c r="CC391" s="27"/>
    </row>
    <row r="392" spans="1:81" ht="13.8" x14ac:dyDescent="0.25">
      <c r="A392" s="39"/>
      <c r="B392" s="21"/>
      <c r="C392" s="8"/>
      <c r="D392" s="9"/>
      <c r="E392" s="8"/>
      <c r="F392" s="8"/>
      <c r="G392" s="52" t="str">
        <f>IFERROR(AVERAGE(SalaryBands[[#This Row],[Salary Band Min]],SalaryBands[[#This Row],[Salary Band Max]]),"")</f>
        <v/>
      </c>
      <c r="H392" s="8"/>
      <c r="I392" s="21"/>
      <c r="J392" s="8"/>
      <c r="K392" s="15" t="str">
        <f>IFERROR(AVERAGE(SalaryBands[[#This Row],[Salary Range Low]:[Salary Range High]]),"")</f>
        <v/>
      </c>
      <c r="L392" s="40" t="str">
        <f>SalaryBands[[#This Row],[Market Salary Average]]</f>
        <v/>
      </c>
      <c r="M392" s="28"/>
      <c r="N392" s="28"/>
      <c r="CB392" s="27"/>
      <c r="CC392" s="27"/>
    </row>
    <row r="393" spans="1:81" ht="13.8" x14ac:dyDescent="0.25">
      <c r="A393" s="39"/>
      <c r="B393" s="21"/>
      <c r="C393" s="8"/>
      <c r="D393" s="9"/>
      <c r="E393" s="8"/>
      <c r="F393" s="8"/>
      <c r="G393" s="52" t="str">
        <f>IFERROR(AVERAGE(SalaryBands[[#This Row],[Salary Band Min]],SalaryBands[[#This Row],[Salary Band Max]]),"")</f>
        <v/>
      </c>
      <c r="H393" s="8"/>
      <c r="I393" s="21"/>
      <c r="J393" s="8"/>
      <c r="K393" s="15" t="str">
        <f>IFERROR(AVERAGE(SalaryBands[[#This Row],[Salary Range Low]:[Salary Range High]]),"")</f>
        <v/>
      </c>
      <c r="L393" s="40" t="str">
        <f>SalaryBands[[#This Row],[Market Salary Average]]</f>
        <v/>
      </c>
      <c r="M393" s="28"/>
      <c r="N393" s="28"/>
      <c r="CB393" s="27"/>
      <c r="CC393" s="27"/>
    </row>
    <row r="394" spans="1:81" ht="13.8" x14ac:dyDescent="0.25">
      <c r="A394" s="39"/>
      <c r="B394" s="21"/>
      <c r="C394" s="8"/>
      <c r="D394" s="9"/>
      <c r="E394" s="8"/>
      <c r="F394" s="8"/>
      <c r="G394" s="52" t="str">
        <f>IFERROR(AVERAGE(SalaryBands[[#This Row],[Salary Band Min]],SalaryBands[[#This Row],[Salary Band Max]]),"")</f>
        <v/>
      </c>
      <c r="H394" s="8"/>
      <c r="I394" s="21"/>
      <c r="J394" s="8"/>
      <c r="K394" s="15" t="str">
        <f>IFERROR(AVERAGE(SalaryBands[[#This Row],[Salary Range Low]:[Salary Range High]]),"")</f>
        <v/>
      </c>
      <c r="L394" s="40" t="str">
        <f>SalaryBands[[#This Row],[Market Salary Average]]</f>
        <v/>
      </c>
      <c r="M394" s="28"/>
      <c r="N394" s="28"/>
      <c r="CB394" s="27"/>
      <c r="CC394" s="27"/>
    </row>
    <row r="395" spans="1:81" ht="13.8" x14ac:dyDescent="0.25">
      <c r="A395" s="39"/>
      <c r="B395" s="21"/>
      <c r="C395" s="8"/>
      <c r="D395" s="9"/>
      <c r="E395" s="8"/>
      <c r="F395" s="8"/>
      <c r="G395" s="52" t="str">
        <f>IFERROR(AVERAGE(SalaryBands[[#This Row],[Salary Band Min]],SalaryBands[[#This Row],[Salary Band Max]]),"")</f>
        <v/>
      </c>
      <c r="H395" s="8"/>
      <c r="I395" s="21"/>
      <c r="J395" s="8"/>
      <c r="K395" s="15" t="str">
        <f>IFERROR(AVERAGE(SalaryBands[[#This Row],[Salary Range Low]:[Salary Range High]]),"")</f>
        <v/>
      </c>
      <c r="L395" s="40" t="str">
        <f>SalaryBands[[#This Row],[Market Salary Average]]</f>
        <v/>
      </c>
      <c r="M395" s="28"/>
      <c r="N395" s="28"/>
      <c r="CB395" s="27"/>
      <c r="CC395" s="27"/>
    </row>
    <row r="396" spans="1:81" ht="13.8" x14ac:dyDescent="0.25">
      <c r="A396" s="39"/>
      <c r="B396" s="21"/>
      <c r="C396" s="8"/>
      <c r="D396" s="9"/>
      <c r="E396" s="8"/>
      <c r="F396" s="8"/>
      <c r="G396" s="52" t="str">
        <f>IFERROR(AVERAGE(SalaryBands[[#This Row],[Salary Band Min]],SalaryBands[[#This Row],[Salary Band Max]]),"")</f>
        <v/>
      </c>
      <c r="H396" s="8"/>
      <c r="I396" s="21"/>
      <c r="J396" s="8"/>
      <c r="K396" s="15" t="str">
        <f>IFERROR(AVERAGE(SalaryBands[[#This Row],[Salary Range Low]:[Salary Range High]]),"")</f>
        <v/>
      </c>
      <c r="L396" s="40" t="str">
        <f>SalaryBands[[#This Row],[Market Salary Average]]</f>
        <v/>
      </c>
      <c r="M396" s="28"/>
      <c r="N396" s="28"/>
      <c r="CB396" s="27"/>
      <c r="CC396" s="27"/>
    </row>
    <row r="397" spans="1:81" ht="13.8" x14ac:dyDescent="0.25">
      <c r="A397" s="39"/>
      <c r="B397" s="21"/>
      <c r="C397" s="8"/>
      <c r="D397" s="9"/>
      <c r="E397" s="8"/>
      <c r="F397" s="8"/>
      <c r="G397" s="52" t="str">
        <f>IFERROR(AVERAGE(SalaryBands[[#This Row],[Salary Band Min]],SalaryBands[[#This Row],[Salary Band Max]]),"")</f>
        <v/>
      </c>
      <c r="H397" s="8"/>
      <c r="I397" s="21"/>
      <c r="J397" s="8"/>
      <c r="K397" s="15" t="str">
        <f>IFERROR(AVERAGE(SalaryBands[[#This Row],[Salary Range Low]:[Salary Range High]]),"")</f>
        <v/>
      </c>
      <c r="L397" s="40" t="str">
        <f>SalaryBands[[#This Row],[Market Salary Average]]</f>
        <v/>
      </c>
      <c r="M397" s="28"/>
      <c r="N397" s="28"/>
      <c r="CB397" s="27"/>
      <c r="CC397" s="27"/>
    </row>
    <row r="398" spans="1:81" ht="13.8" x14ac:dyDescent="0.25">
      <c r="A398" s="39"/>
      <c r="B398" s="21"/>
      <c r="C398" s="8"/>
      <c r="D398" s="9"/>
      <c r="E398" s="8"/>
      <c r="F398" s="8"/>
      <c r="G398" s="52" t="str">
        <f>IFERROR(AVERAGE(SalaryBands[[#This Row],[Salary Band Min]],SalaryBands[[#This Row],[Salary Band Max]]),"")</f>
        <v/>
      </c>
      <c r="H398" s="8"/>
      <c r="I398" s="21"/>
      <c r="J398" s="8"/>
      <c r="K398" s="15" t="str">
        <f>IFERROR(AVERAGE(SalaryBands[[#This Row],[Salary Range Low]:[Salary Range High]]),"")</f>
        <v/>
      </c>
      <c r="L398" s="40" t="str">
        <f>SalaryBands[[#This Row],[Market Salary Average]]</f>
        <v/>
      </c>
      <c r="M398" s="28"/>
      <c r="N398" s="28"/>
      <c r="CB398" s="27"/>
      <c r="CC398" s="27"/>
    </row>
    <row r="399" spans="1:81" ht="13.8" x14ac:dyDescent="0.25">
      <c r="A399" s="39"/>
      <c r="B399" s="21"/>
      <c r="C399" s="8"/>
      <c r="D399" s="9"/>
      <c r="E399" s="8"/>
      <c r="F399" s="8"/>
      <c r="G399" s="52" t="str">
        <f>IFERROR(AVERAGE(SalaryBands[[#This Row],[Salary Band Min]],SalaryBands[[#This Row],[Salary Band Max]]),"")</f>
        <v/>
      </c>
      <c r="H399" s="8"/>
      <c r="I399" s="21"/>
      <c r="J399" s="8"/>
      <c r="K399" s="15" t="str">
        <f>IFERROR(AVERAGE(SalaryBands[[#This Row],[Salary Range Low]:[Salary Range High]]),"")</f>
        <v/>
      </c>
      <c r="L399" s="40" t="str">
        <f>SalaryBands[[#This Row],[Market Salary Average]]</f>
        <v/>
      </c>
      <c r="M399" s="28"/>
      <c r="N399" s="28"/>
      <c r="CB399" s="27"/>
      <c r="CC399" s="27"/>
    </row>
    <row r="400" spans="1:81" ht="13.8" x14ac:dyDescent="0.25">
      <c r="A400" s="39"/>
      <c r="B400" s="21"/>
      <c r="C400" s="8"/>
      <c r="D400" s="9"/>
      <c r="E400" s="8"/>
      <c r="F400" s="8"/>
      <c r="G400" s="52" t="str">
        <f>IFERROR(AVERAGE(SalaryBands[[#This Row],[Salary Band Min]],SalaryBands[[#This Row],[Salary Band Max]]),"")</f>
        <v/>
      </c>
      <c r="H400" s="8"/>
      <c r="I400" s="21"/>
      <c r="J400" s="8"/>
      <c r="K400" s="15" t="str">
        <f>IFERROR(AVERAGE(SalaryBands[[#This Row],[Salary Range Low]:[Salary Range High]]),"")</f>
        <v/>
      </c>
      <c r="L400" s="40" t="str">
        <f>SalaryBands[[#This Row],[Market Salary Average]]</f>
        <v/>
      </c>
      <c r="M400" s="28"/>
      <c r="N400" s="28"/>
      <c r="CB400" s="27"/>
      <c r="CC400" s="27"/>
    </row>
    <row r="401" spans="1:81" ht="13.8" x14ac:dyDescent="0.25">
      <c r="A401" s="39"/>
      <c r="B401" s="21"/>
      <c r="C401" s="8"/>
      <c r="D401" s="9"/>
      <c r="E401" s="8"/>
      <c r="F401" s="8"/>
      <c r="G401" s="52" t="str">
        <f>IFERROR(AVERAGE(SalaryBands[[#This Row],[Salary Band Min]],SalaryBands[[#This Row],[Salary Band Max]]),"")</f>
        <v/>
      </c>
      <c r="H401" s="8"/>
      <c r="I401" s="21"/>
      <c r="J401" s="8"/>
      <c r="K401" s="15" t="str">
        <f>IFERROR(AVERAGE(SalaryBands[[#This Row],[Salary Range Low]:[Salary Range High]]),"")</f>
        <v/>
      </c>
      <c r="L401" s="40" t="str">
        <f>SalaryBands[[#This Row],[Market Salary Average]]</f>
        <v/>
      </c>
      <c r="M401" s="28"/>
      <c r="N401" s="28"/>
      <c r="CB401" s="27"/>
      <c r="CC401" s="27"/>
    </row>
    <row r="402" spans="1:81" ht="13.8" x14ac:dyDescent="0.25">
      <c r="A402" s="39"/>
      <c r="B402" s="21"/>
      <c r="C402" s="8"/>
      <c r="D402" s="9"/>
      <c r="E402" s="8"/>
      <c r="F402" s="8"/>
      <c r="G402" s="52" t="str">
        <f>IFERROR(AVERAGE(SalaryBands[[#This Row],[Salary Band Min]],SalaryBands[[#This Row],[Salary Band Max]]),"")</f>
        <v/>
      </c>
      <c r="H402" s="8"/>
      <c r="I402" s="21"/>
      <c r="J402" s="8"/>
      <c r="K402" s="15" t="str">
        <f>IFERROR(AVERAGE(SalaryBands[[#This Row],[Salary Range Low]:[Salary Range High]]),"")</f>
        <v/>
      </c>
      <c r="L402" s="40" t="str">
        <f>SalaryBands[[#This Row],[Market Salary Average]]</f>
        <v/>
      </c>
      <c r="M402" s="28"/>
      <c r="N402" s="28"/>
      <c r="CB402" s="27"/>
      <c r="CC402" s="27"/>
    </row>
    <row r="403" spans="1:81" ht="13.8" x14ac:dyDescent="0.25">
      <c r="A403" s="39"/>
      <c r="B403" s="21"/>
      <c r="C403" s="8"/>
      <c r="D403" s="9"/>
      <c r="E403" s="8"/>
      <c r="F403" s="8"/>
      <c r="G403" s="52" t="str">
        <f>IFERROR(AVERAGE(SalaryBands[[#This Row],[Salary Band Min]],SalaryBands[[#This Row],[Salary Band Max]]),"")</f>
        <v/>
      </c>
      <c r="H403" s="8"/>
      <c r="I403" s="21"/>
      <c r="J403" s="8"/>
      <c r="K403" s="15" t="str">
        <f>IFERROR(AVERAGE(SalaryBands[[#This Row],[Salary Range Low]:[Salary Range High]]),"")</f>
        <v/>
      </c>
      <c r="L403" s="40" t="str">
        <f>SalaryBands[[#This Row],[Market Salary Average]]</f>
        <v/>
      </c>
      <c r="M403" s="28"/>
      <c r="N403" s="28"/>
      <c r="CB403" s="27"/>
      <c r="CC403" s="27"/>
    </row>
    <row r="404" spans="1:81" ht="13.8" x14ac:dyDescent="0.25">
      <c r="A404" s="39"/>
      <c r="B404" s="21"/>
      <c r="C404" s="8"/>
      <c r="D404" s="9"/>
      <c r="E404" s="8"/>
      <c r="F404" s="8"/>
      <c r="G404" s="52" t="str">
        <f>IFERROR(AVERAGE(SalaryBands[[#This Row],[Salary Band Min]],SalaryBands[[#This Row],[Salary Band Max]]),"")</f>
        <v/>
      </c>
      <c r="H404" s="8"/>
      <c r="I404" s="21"/>
      <c r="J404" s="8"/>
      <c r="K404" s="15" t="str">
        <f>IFERROR(AVERAGE(SalaryBands[[#This Row],[Salary Range Low]:[Salary Range High]]),"")</f>
        <v/>
      </c>
      <c r="L404" s="40" t="str">
        <f>SalaryBands[[#This Row],[Market Salary Average]]</f>
        <v/>
      </c>
      <c r="M404" s="28"/>
      <c r="N404" s="28"/>
      <c r="CB404" s="27"/>
      <c r="CC404" s="27"/>
    </row>
    <row r="405" spans="1:81" ht="13.8" x14ac:dyDescent="0.25">
      <c r="A405" s="39"/>
      <c r="B405" s="21"/>
      <c r="C405" s="8"/>
      <c r="D405" s="9"/>
      <c r="E405" s="8"/>
      <c r="F405" s="8"/>
      <c r="G405" s="52" t="str">
        <f>IFERROR(AVERAGE(SalaryBands[[#This Row],[Salary Band Min]],SalaryBands[[#This Row],[Salary Band Max]]),"")</f>
        <v/>
      </c>
      <c r="H405" s="8"/>
      <c r="I405" s="21"/>
      <c r="J405" s="8"/>
      <c r="K405" s="15" t="str">
        <f>IFERROR(AVERAGE(SalaryBands[[#This Row],[Salary Range Low]:[Salary Range High]]),"")</f>
        <v/>
      </c>
      <c r="L405" s="40" t="str">
        <f>SalaryBands[[#This Row],[Market Salary Average]]</f>
        <v/>
      </c>
      <c r="M405" s="28"/>
      <c r="N405" s="28"/>
      <c r="CB405" s="27"/>
      <c r="CC405" s="27"/>
    </row>
    <row r="406" spans="1:81" ht="13.8" x14ac:dyDescent="0.25">
      <c r="A406" s="39"/>
      <c r="B406" s="21"/>
      <c r="C406" s="8"/>
      <c r="D406" s="9"/>
      <c r="E406" s="8"/>
      <c r="F406" s="8"/>
      <c r="G406" s="52" t="str">
        <f>IFERROR(AVERAGE(SalaryBands[[#This Row],[Salary Band Min]],SalaryBands[[#This Row],[Salary Band Max]]),"")</f>
        <v/>
      </c>
      <c r="H406" s="8"/>
      <c r="I406" s="21"/>
      <c r="J406" s="8"/>
      <c r="K406" s="15" t="str">
        <f>IFERROR(AVERAGE(SalaryBands[[#This Row],[Salary Range Low]:[Salary Range High]]),"")</f>
        <v/>
      </c>
      <c r="L406" s="40" t="str">
        <f>SalaryBands[[#This Row],[Market Salary Average]]</f>
        <v/>
      </c>
      <c r="M406" s="28"/>
      <c r="N406" s="28"/>
      <c r="CB406" s="27"/>
      <c r="CC406" s="27"/>
    </row>
    <row r="407" spans="1:81" ht="13.8" x14ac:dyDescent="0.25">
      <c r="A407" s="39"/>
      <c r="B407" s="21"/>
      <c r="C407" s="8"/>
      <c r="D407" s="9"/>
      <c r="E407" s="8"/>
      <c r="F407" s="8"/>
      <c r="G407" s="52" t="str">
        <f>IFERROR(AVERAGE(SalaryBands[[#This Row],[Salary Band Min]],SalaryBands[[#This Row],[Salary Band Max]]),"")</f>
        <v/>
      </c>
      <c r="H407" s="8"/>
      <c r="I407" s="21"/>
      <c r="J407" s="8"/>
      <c r="K407" s="15" t="str">
        <f>IFERROR(AVERAGE(SalaryBands[[#This Row],[Salary Range Low]:[Salary Range High]]),"")</f>
        <v/>
      </c>
      <c r="L407" s="40" t="str">
        <f>SalaryBands[[#This Row],[Market Salary Average]]</f>
        <v/>
      </c>
      <c r="M407" s="28"/>
      <c r="N407" s="28"/>
      <c r="CB407" s="27"/>
      <c r="CC407" s="27"/>
    </row>
    <row r="408" spans="1:81" ht="13.8" x14ac:dyDescent="0.25">
      <c r="A408" s="39"/>
      <c r="B408" s="21"/>
      <c r="C408" s="8"/>
      <c r="D408" s="9"/>
      <c r="E408" s="8"/>
      <c r="F408" s="8"/>
      <c r="G408" s="52" t="str">
        <f>IFERROR(AVERAGE(SalaryBands[[#This Row],[Salary Band Min]],SalaryBands[[#This Row],[Salary Band Max]]),"")</f>
        <v/>
      </c>
      <c r="H408" s="8"/>
      <c r="I408" s="21"/>
      <c r="J408" s="8"/>
      <c r="K408" s="15" t="str">
        <f>IFERROR(AVERAGE(SalaryBands[[#This Row],[Salary Range Low]:[Salary Range High]]),"")</f>
        <v/>
      </c>
      <c r="L408" s="40" t="str">
        <f>SalaryBands[[#This Row],[Market Salary Average]]</f>
        <v/>
      </c>
      <c r="M408" s="28"/>
      <c r="N408" s="28"/>
      <c r="CB408" s="27"/>
      <c r="CC408" s="27"/>
    </row>
    <row r="409" spans="1:81" ht="13.8" x14ac:dyDescent="0.25">
      <c r="A409" s="39"/>
      <c r="B409" s="21"/>
      <c r="C409" s="8"/>
      <c r="D409" s="9"/>
      <c r="E409" s="8"/>
      <c r="F409" s="8"/>
      <c r="G409" s="52" t="str">
        <f>IFERROR(AVERAGE(SalaryBands[[#This Row],[Salary Band Min]],SalaryBands[[#This Row],[Salary Band Max]]),"")</f>
        <v/>
      </c>
      <c r="H409" s="8"/>
      <c r="I409" s="21"/>
      <c r="J409" s="8"/>
      <c r="K409" s="15" t="str">
        <f>IFERROR(AVERAGE(SalaryBands[[#This Row],[Salary Range Low]:[Salary Range High]]),"")</f>
        <v/>
      </c>
      <c r="L409" s="40" t="str">
        <f>SalaryBands[[#This Row],[Market Salary Average]]</f>
        <v/>
      </c>
      <c r="M409" s="28"/>
      <c r="N409" s="28"/>
      <c r="CB409" s="27"/>
      <c r="CC409" s="27"/>
    </row>
    <row r="410" spans="1:81" ht="13.8" x14ac:dyDescent="0.25">
      <c r="A410" s="39"/>
      <c r="B410" s="21"/>
      <c r="C410" s="8"/>
      <c r="D410" s="9"/>
      <c r="E410" s="8"/>
      <c r="F410" s="8"/>
      <c r="G410" s="52" t="str">
        <f>IFERROR(AVERAGE(SalaryBands[[#This Row],[Salary Band Min]],SalaryBands[[#This Row],[Salary Band Max]]),"")</f>
        <v/>
      </c>
      <c r="H410" s="8"/>
      <c r="I410" s="21"/>
      <c r="J410" s="8"/>
      <c r="K410" s="15" t="str">
        <f>IFERROR(AVERAGE(SalaryBands[[#This Row],[Salary Range Low]:[Salary Range High]]),"")</f>
        <v/>
      </c>
      <c r="L410" s="40" t="str">
        <f>SalaryBands[[#This Row],[Market Salary Average]]</f>
        <v/>
      </c>
      <c r="M410" s="28"/>
      <c r="N410" s="28"/>
      <c r="CB410" s="27"/>
      <c r="CC410" s="27"/>
    </row>
    <row r="411" spans="1:81" ht="13.8" x14ac:dyDescent="0.25">
      <c r="A411" s="39"/>
      <c r="B411" s="21"/>
      <c r="C411" s="8"/>
      <c r="D411" s="9"/>
      <c r="E411" s="8"/>
      <c r="F411" s="8"/>
      <c r="G411" s="52" t="str">
        <f>IFERROR(AVERAGE(SalaryBands[[#This Row],[Salary Band Min]],SalaryBands[[#This Row],[Salary Band Max]]),"")</f>
        <v/>
      </c>
      <c r="H411" s="8"/>
      <c r="I411" s="21"/>
      <c r="J411" s="8"/>
      <c r="K411" s="15" t="str">
        <f>IFERROR(AVERAGE(SalaryBands[[#This Row],[Salary Range Low]:[Salary Range High]]),"")</f>
        <v/>
      </c>
      <c r="L411" s="40" t="str">
        <f>SalaryBands[[#This Row],[Market Salary Average]]</f>
        <v/>
      </c>
      <c r="M411" s="28"/>
      <c r="N411" s="28"/>
      <c r="CB411" s="27"/>
      <c r="CC411" s="27"/>
    </row>
    <row r="412" spans="1:81" ht="13.8" x14ac:dyDescent="0.25">
      <c r="A412" s="39"/>
      <c r="B412" s="21"/>
      <c r="C412" s="8"/>
      <c r="D412" s="9"/>
      <c r="E412" s="8"/>
      <c r="F412" s="8"/>
      <c r="G412" s="52" t="str">
        <f>IFERROR(AVERAGE(SalaryBands[[#This Row],[Salary Band Min]],SalaryBands[[#This Row],[Salary Band Max]]),"")</f>
        <v/>
      </c>
      <c r="H412" s="8"/>
      <c r="I412" s="21"/>
      <c r="J412" s="8"/>
      <c r="K412" s="15" t="str">
        <f>IFERROR(AVERAGE(SalaryBands[[#This Row],[Salary Range Low]:[Salary Range High]]),"")</f>
        <v/>
      </c>
      <c r="L412" s="40" t="str">
        <f>SalaryBands[[#This Row],[Market Salary Average]]</f>
        <v/>
      </c>
      <c r="M412" s="28"/>
      <c r="N412" s="28"/>
      <c r="CB412" s="27"/>
      <c r="CC412" s="27"/>
    </row>
    <row r="413" spans="1:81" ht="13.8" x14ac:dyDescent="0.25">
      <c r="A413" s="39"/>
      <c r="B413" s="21"/>
      <c r="C413" s="8"/>
      <c r="D413" s="9"/>
      <c r="E413" s="8"/>
      <c r="F413" s="8"/>
      <c r="G413" s="52" t="str">
        <f>IFERROR(AVERAGE(SalaryBands[[#This Row],[Salary Band Min]],SalaryBands[[#This Row],[Salary Band Max]]),"")</f>
        <v/>
      </c>
      <c r="H413" s="8"/>
      <c r="I413" s="21"/>
      <c r="J413" s="8"/>
      <c r="K413" s="15" t="str">
        <f>IFERROR(AVERAGE(SalaryBands[[#This Row],[Salary Range Low]:[Salary Range High]]),"")</f>
        <v/>
      </c>
      <c r="L413" s="40" t="str">
        <f>SalaryBands[[#This Row],[Market Salary Average]]</f>
        <v/>
      </c>
      <c r="M413" s="28"/>
      <c r="N413" s="28"/>
      <c r="CB413" s="27"/>
      <c r="CC413" s="27"/>
    </row>
    <row r="414" spans="1:81" ht="13.8" x14ac:dyDescent="0.25">
      <c r="A414" s="39"/>
      <c r="B414" s="21"/>
      <c r="C414" s="8"/>
      <c r="D414" s="9"/>
      <c r="E414" s="8"/>
      <c r="F414" s="8"/>
      <c r="G414" s="52" t="str">
        <f>IFERROR(AVERAGE(SalaryBands[[#This Row],[Salary Band Min]],SalaryBands[[#This Row],[Salary Band Max]]),"")</f>
        <v/>
      </c>
      <c r="H414" s="8"/>
      <c r="I414" s="21"/>
      <c r="J414" s="8"/>
      <c r="K414" s="15" t="str">
        <f>IFERROR(AVERAGE(SalaryBands[[#This Row],[Salary Range Low]:[Salary Range High]]),"")</f>
        <v/>
      </c>
      <c r="L414" s="40" t="str">
        <f>SalaryBands[[#This Row],[Market Salary Average]]</f>
        <v/>
      </c>
      <c r="M414" s="28"/>
      <c r="N414" s="28"/>
      <c r="CB414" s="27"/>
      <c r="CC414" s="27"/>
    </row>
    <row r="415" spans="1:81" ht="13.8" x14ac:dyDescent="0.25">
      <c r="A415" s="39"/>
      <c r="B415" s="21"/>
      <c r="C415" s="8"/>
      <c r="D415" s="9"/>
      <c r="E415" s="8"/>
      <c r="F415" s="8"/>
      <c r="G415" s="52" t="str">
        <f>IFERROR(AVERAGE(SalaryBands[[#This Row],[Salary Band Min]],SalaryBands[[#This Row],[Salary Band Max]]),"")</f>
        <v/>
      </c>
      <c r="H415" s="8"/>
      <c r="I415" s="21"/>
      <c r="J415" s="8"/>
      <c r="K415" s="15" t="str">
        <f>IFERROR(AVERAGE(SalaryBands[[#This Row],[Salary Range Low]:[Salary Range High]]),"")</f>
        <v/>
      </c>
      <c r="L415" s="40" t="str">
        <f>SalaryBands[[#This Row],[Market Salary Average]]</f>
        <v/>
      </c>
      <c r="M415" s="28"/>
      <c r="N415" s="28"/>
      <c r="CB415" s="27"/>
      <c r="CC415" s="27"/>
    </row>
    <row r="416" spans="1:81" ht="13.8" x14ac:dyDescent="0.25">
      <c r="A416" s="39"/>
      <c r="B416" s="21"/>
      <c r="C416" s="8"/>
      <c r="D416" s="9"/>
      <c r="E416" s="8"/>
      <c r="F416" s="8"/>
      <c r="G416" s="52" t="str">
        <f>IFERROR(AVERAGE(SalaryBands[[#This Row],[Salary Band Min]],SalaryBands[[#This Row],[Salary Band Max]]),"")</f>
        <v/>
      </c>
      <c r="H416" s="8"/>
      <c r="I416" s="21"/>
      <c r="J416" s="8"/>
      <c r="K416" s="15" t="str">
        <f>IFERROR(AVERAGE(SalaryBands[[#This Row],[Salary Range Low]:[Salary Range High]]),"")</f>
        <v/>
      </c>
      <c r="L416" s="40" t="str">
        <f>SalaryBands[[#This Row],[Market Salary Average]]</f>
        <v/>
      </c>
      <c r="M416" s="28"/>
      <c r="N416" s="28"/>
      <c r="CB416" s="27"/>
      <c r="CC416" s="27"/>
    </row>
    <row r="417" spans="1:81" ht="13.8" x14ac:dyDescent="0.25">
      <c r="A417" s="39"/>
      <c r="B417" s="21"/>
      <c r="C417" s="8"/>
      <c r="D417" s="9"/>
      <c r="E417" s="8"/>
      <c r="F417" s="8"/>
      <c r="G417" s="52" t="str">
        <f>IFERROR(AVERAGE(SalaryBands[[#This Row],[Salary Band Min]],SalaryBands[[#This Row],[Salary Band Max]]),"")</f>
        <v/>
      </c>
      <c r="H417" s="8"/>
      <c r="I417" s="21"/>
      <c r="J417" s="8"/>
      <c r="K417" s="15" t="str">
        <f>IFERROR(AVERAGE(SalaryBands[[#This Row],[Salary Range Low]:[Salary Range High]]),"")</f>
        <v/>
      </c>
      <c r="L417" s="40" t="str">
        <f>SalaryBands[[#This Row],[Market Salary Average]]</f>
        <v/>
      </c>
      <c r="M417" s="28"/>
      <c r="N417" s="28"/>
      <c r="CB417" s="27"/>
      <c r="CC417" s="27"/>
    </row>
    <row r="418" spans="1:81" ht="13.8" x14ac:dyDescent="0.25">
      <c r="A418" s="39"/>
      <c r="B418" s="21"/>
      <c r="C418" s="8"/>
      <c r="D418" s="9"/>
      <c r="E418" s="8"/>
      <c r="F418" s="8"/>
      <c r="G418" s="52" t="str">
        <f>IFERROR(AVERAGE(SalaryBands[[#This Row],[Salary Band Min]],SalaryBands[[#This Row],[Salary Band Max]]),"")</f>
        <v/>
      </c>
      <c r="H418" s="8"/>
      <c r="I418" s="21"/>
      <c r="J418" s="8"/>
      <c r="K418" s="15" t="str">
        <f>IFERROR(AVERAGE(SalaryBands[[#This Row],[Salary Range Low]:[Salary Range High]]),"")</f>
        <v/>
      </c>
      <c r="L418" s="40" t="str">
        <f>SalaryBands[[#This Row],[Market Salary Average]]</f>
        <v/>
      </c>
      <c r="M418" s="28"/>
      <c r="N418" s="28"/>
      <c r="CB418" s="27"/>
      <c r="CC418" s="27"/>
    </row>
    <row r="419" spans="1:81" ht="13.8" x14ac:dyDescent="0.25">
      <c r="A419" s="39"/>
      <c r="B419" s="21"/>
      <c r="C419" s="8"/>
      <c r="D419" s="9"/>
      <c r="E419" s="8"/>
      <c r="F419" s="8"/>
      <c r="G419" s="52" t="str">
        <f>IFERROR(AVERAGE(SalaryBands[[#This Row],[Salary Band Min]],SalaryBands[[#This Row],[Salary Band Max]]),"")</f>
        <v/>
      </c>
      <c r="H419" s="8"/>
      <c r="I419" s="21"/>
      <c r="J419" s="8"/>
      <c r="K419" s="15" t="str">
        <f>IFERROR(AVERAGE(SalaryBands[[#This Row],[Salary Range Low]:[Salary Range High]]),"")</f>
        <v/>
      </c>
      <c r="L419" s="40" t="str">
        <f>SalaryBands[[#This Row],[Market Salary Average]]</f>
        <v/>
      </c>
      <c r="M419" s="28"/>
      <c r="N419" s="28"/>
      <c r="CB419" s="27"/>
      <c r="CC419" s="27"/>
    </row>
    <row r="420" spans="1:81" ht="13.8" x14ac:dyDescent="0.25">
      <c r="A420" s="39"/>
      <c r="B420" s="21"/>
      <c r="C420" s="8"/>
      <c r="D420" s="9"/>
      <c r="E420" s="8"/>
      <c r="F420" s="8"/>
      <c r="G420" s="52" t="str">
        <f>IFERROR(AVERAGE(SalaryBands[[#This Row],[Salary Band Min]],SalaryBands[[#This Row],[Salary Band Max]]),"")</f>
        <v/>
      </c>
      <c r="H420" s="8"/>
      <c r="I420" s="21"/>
      <c r="J420" s="8"/>
      <c r="K420" s="15" t="str">
        <f>IFERROR(AVERAGE(SalaryBands[[#This Row],[Salary Range Low]:[Salary Range High]]),"")</f>
        <v/>
      </c>
      <c r="L420" s="40" t="str">
        <f>SalaryBands[[#This Row],[Market Salary Average]]</f>
        <v/>
      </c>
      <c r="M420" s="28"/>
      <c r="N420" s="28"/>
      <c r="CB420" s="27"/>
      <c r="CC420" s="27"/>
    </row>
    <row r="421" spans="1:81" ht="13.8" x14ac:dyDescent="0.25">
      <c r="A421" s="39"/>
      <c r="B421" s="21"/>
      <c r="C421" s="8"/>
      <c r="D421" s="9"/>
      <c r="E421" s="8"/>
      <c r="F421" s="8"/>
      <c r="G421" s="52" t="str">
        <f>IFERROR(AVERAGE(SalaryBands[[#This Row],[Salary Band Min]],SalaryBands[[#This Row],[Salary Band Max]]),"")</f>
        <v/>
      </c>
      <c r="H421" s="8"/>
      <c r="I421" s="21"/>
      <c r="J421" s="8"/>
      <c r="K421" s="15" t="str">
        <f>IFERROR(AVERAGE(SalaryBands[[#This Row],[Salary Range Low]:[Salary Range High]]),"")</f>
        <v/>
      </c>
      <c r="L421" s="40" t="str">
        <f>SalaryBands[[#This Row],[Market Salary Average]]</f>
        <v/>
      </c>
      <c r="M421" s="28"/>
      <c r="N421" s="28"/>
      <c r="CB421" s="27"/>
      <c r="CC421" s="27"/>
    </row>
    <row r="422" spans="1:81" ht="13.8" x14ac:dyDescent="0.25">
      <c r="A422" s="39"/>
      <c r="B422" s="21"/>
      <c r="C422" s="8"/>
      <c r="D422" s="9"/>
      <c r="E422" s="8"/>
      <c r="F422" s="8"/>
      <c r="G422" s="52" t="str">
        <f>IFERROR(AVERAGE(SalaryBands[[#This Row],[Salary Band Min]],SalaryBands[[#This Row],[Salary Band Max]]),"")</f>
        <v/>
      </c>
      <c r="H422" s="8"/>
      <c r="I422" s="21"/>
      <c r="J422" s="8"/>
      <c r="K422" s="15" t="str">
        <f>IFERROR(AVERAGE(SalaryBands[[#This Row],[Salary Range Low]:[Salary Range High]]),"")</f>
        <v/>
      </c>
      <c r="L422" s="40" t="str">
        <f>SalaryBands[[#This Row],[Market Salary Average]]</f>
        <v/>
      </c>
      <c r="M422" s="28"/>
      <c r="N422" s="28"/>
      <c r="CB422" s="27"/>
      <c r="CC422" s="27"/>
    </row>
    <row r="423" spans="1:81" ht="13.8" x14ac:dyDescent="0.25">
      <c r="A423" s="39"/>
      <c r="B423" s="21"/>
      <c r="C423" s="8"/>
      <c r="D423" s="9"/>
      <c r="E423" s="8"/>
      <c r="F423" s="8"/>
      <c r="G423" s="52" t="str">
        <f>IFERROR(AVERAGE(SalaryBands[[#This Row],[Salary Band Min]],SalaryBands[[#This Row],[Salary Band Max]]),"")</f>
        <v/>
      </c>
      <c r="H423" s="8"/>
      <c r="I423" s="21"/>
      <c r="J423" s="8"/>
      <c r="K423" s="15" t="str">
        <f>IFERROR(AVERAGE(SalaryBands[[#This Row],[Salary Range Low]:[Salary Range High]]),"")</f>
        <v/>
      </c>
      <c r="L423" s="40" t="str">
        <f>SalaryBands[[#This Row],[Market Salary Average]]</f>
        <v/>
      </c>
      <c r="M423" s="28"/>
      <c r="N423" s="28"/>
      <c r="CB423" s="27"/>
      <c r="CC423" s="27"/>
    </row>
    <row r="424" spans="1:81" ht="13.8" x14ac:dyDescent="0.25">
      <c r="A424" s="39"/>
      <c r="B424" s="21"/>
      <c r="C424" s="8"/>
      <c r="D424" s="9"/>
      <c r="E424" s="8"/>
      <c r="F424" s="8"/>
      <c r="G424" s="52" t="str">
        <f>IFERROR(AVERAGE(SalaryBands[[#This Row],[Salary Band Min]],SalaryBands[[#This Row],[Salary Band Max]]),"")</f>
        <v/>
      </c>
      <c r="H424" s="8"/>
      <c r="I424" s="21"/>
      <c r="J424" s="8"/>
      <c r="K424" s="15" t="str">
        <f>IFERROR(AVERAGE(SalaryBands[[#This Row],[Salary Range Low]:[Salary Range High]]),"")</f>
        <v/>
      </c>
      <c r="L424" s="40" t="str">
        <f>SalaryBands[[#This Row],[Market Salary Average]]</f>
        <v/>
      </c>
      <c r="M424" s="28"/>
      <c r="N424" s="28"/>
      <c r="CB424" s="27"/>
      <c r="CC424" s="27"/>
    </row>
    <row r="425" spans="1:81" ht="13.8" x14ac:dyDescent="0.25">
      <c r="A425" s="39"/>
      <c r="B425" s="21"/>
      <c r="C425" s="8"/>
      <c r="D425" s="9"/>
      <c r="E425" s="8"/>
      <c r="F425" s="8"/>
      <c r="G425" s="52" t="str">
        <f>IFERROR(AVERAGE(SalaryBands[[#This Row],[Salary Band Min]],SalaryBands[[#This Row],[Salary Band Max]]),"")</f>
        <v/>
      </c>
      <c r="H425" s="8"/>
      <c r="I425" s="21"/>
      <c r="J425" s="8"/>
      <c r="K425" s="15" t="str">
        <f>IFERROR(AVERAGE(SalaryBands[[#This Row],[Salary Range Low]:[Salary Range High]]),"")</f>
        <v/>
      </c>
      <c r="L425" s="40" t="str">
        <f>SalaryBands[[#This Row],[Market Salary Average]]</f>
        <v/>
      </c>
      <c r="M425" s="28"/>
      <c r="N425" s="28"/>
      <c r="CB425" s="27"/>
      <c r="CC425" s="27"/>
    </row>
    <row r="426" spans="1:81" ht="13.8" x14ac:dyDescent="0.25">
      <c r="A426" s="39"/>
      <c r="B426" s="21"/>
      <c r="C426" s="8"/>
      <c r="D426" s="9"/>
      <c r="E426" s="8"/>
      <c r="F426" s="8"/>
      <c r="G426" s="52" t="str">
        <f>IFERROR(AVERAGE(SalaryBands[[#This Row],[Salary Band Min]],SalaryBands[[#This Row],[Salary Band Max]]),"")</f>
        <v/>
      </c>
      <c r="H426" s="8"/>
      <c r="I426" s="21"/>
      <c r="J426" s="8"/>
      <c r="K426" s="15" t="str">
        <f>IFERROR(AVERAGE(SalaryBands[[#This Row],[Salary Range Low]:[Salary Range High]]),"")</f>
        <v/>
      </c>
      <c r="L426" s="40" t="str">
        <f>SalaryBands[[#This Row],[Market Salary Average]]</f>
        <v/>
      </c>
      <c r="M426" s="28"/>
      <c r="N426" s="28"/>
      <c r="CB426" s="27"/>
      <c r="CC426" s="27"/>
    </row>
    <row r="427" spans="1:81" ht="13.8" x14ac:dyDescent="0.25">
      <c r="A427" s="39"/>
      <c r="B427" s="21"/>
      <c r="C427" s="8"/>
      <c r="D427" s="9"/>
      <c r="E427" s="8"/>
      <c r="F427" s="8"/>
      <c r="G427" s="52" t="str">
        <f>IFERROR(AVERAGE(SalaryBands[[#This Row],[Salary Band Min]],SalaryBands[[#This Row],[Salary Band Max]]),"")</f>
        <v/>
      </c>
      <c r="H427" s="8"/>
      <c r="I427" s="21"/>
      <c r="J427" s="8"/>
      <c r="K427" s="15" t="str">
        <f>IFERROR(AVERAGE(SalaryBands[[#This Row],[Salary Range Low]:[Salary Range High]]),"")</f>
        <v/>
      </c>
      <c r="L427" s="40" t="str">
        <f>SalaryBands[[#This Row],[Market Salary Average]]</f>
        <v/>
      </c>
      <c r="M427" s="28"/>
      <c r="N427" s="28"/>
      <c r="CB427" s="27"/>
      <c r="CC427" s="27"/>
    </row>
    <row r="428" spans="1:81" ht="13.8" x14ac:dyDescent="0.25">
      <c r="A428" s="39"/>
      <c r="B428" s="21"/>
      <c r="C428" s="8"/>
      <c r="D428" s="9"/>
      <c r="E428" s="8"/>
      <c r="F428" s="8"/>
      <c r="G428" s="52" t="str">
        <f>IFERROR(AVERAGE(SalaryBands[[#This Row],[Salary Band Min]],SalaryBands[[#This Row],[Salary Band Max]]),"")</f>
        <v/>
      </c>
      <c r="H428" s="8"/>
      <c r="I428" s="21"/>
      <c r="J428" s="8"/>
      <c r="K428" s="15" t="str">
        <f>IFERROR(AVERAGE(SalaryBands[[#This Row],[Salary Range Low]:[Salary Range High]]),"")</f>
        <v/>
      </c>
      <c r="L428" s="40" t="str">
        <f>SalaryBands[[#This Row],[Market Salary Average]]</f>
        <v/>
      </c>
      <c r="M428" s="28"/>
      <c r="N428" s="28"/>
      <c r="CB428" s="27"/>
      <c r="CC428" s="27"/>
    </row>
    <row r="429" spans="1:81" ht="13.8" x14ac:dyDescent="0.25">
      <c r="A429" s="39"/>
      <c r="B429" s="21"/>
      <c r="C429" s="8"/>
      <c r="D429" s="9"/>
      <c r="E429" s="8"/>
      <c r="F429" s="8"/>
      <c r="G429" s="52" t="str">
        <f>IFERROR(AVERAGE(SalaryBands[[#This Row],[Salary Band Min]],SalaryBands[[#This Row],[Salary Band Max]]),"")</f>
        <v/>
      </c>
      <c r="H429" s="8"/>
      <c r="I429" s="21"/>
      <c r="J429" s="8"/>
      <c r="K429" s="15" t="str">
        <f>IFERROR(AVERAGE(SalaryBands[[#This Row],[Salary Range Low]:[Salary Range High]]),"")</f>
        <v/>
      </c>
      <c r="L429" s="40" t="str">
        <f>SalaryBands[[#This Row],[Market Salary Average]]</f>
        <v/>
      </c>
      <c r="M429" s="28"/>
      <c r="N429" s="28"/>
      <c r="CB429" s="27"/>
      <c r="CC429" s="27"/>
    </row>
    <row r="430" spans="1:81" ht="13.8" x14ac:dyDescent="0.25">
      <c r="A430" s="39"/>
      <c r="B430" s="21"/>
      <c r="C430" s="8"/>
      <c r="D430" s="9"/>
      <c r="E430" s="8"/>
      <c r="F430" s="8"/>
      <c r="G430" s="52" t="str">
        <f>IFERROR(AVERAGE(SalaryBands[[#This Row],[Salary Band Min]],SalaryBands[[#This Row],[Salary Band Max]]),"")</f>
        <v/>
      </c>
      <c r="H430" s="8"/>
      <c r="I430" s="21"/>
      <c r="J430" s="8"/>
      <c r="K430" s="15" t="str">
        <f>IFERROR(AVERAGE(SalaryBands[[#This Row],[Salary Range Low]:[Salary Range High]]),"")</f>
        <v/>
      </c>
      <c r="L430" s="40" t="str">
        <f>SalaryBands[[#This Row],[Market Salary Average]]</f>
        <v/>
      </c>
      <c r="M430" s="28"/>
      <c r="N430" s="28"/>
      <c r="CB430" s="27"/>
      <c r="CC430" s="27"/>
    </row>
    <row r="431" spans="1:81" ht="13.8" x14ac:dyDescent="0.25">
      <c r="A431" s="39"/>
      <c r="B431" s="21"/>
      <c r="C431" s="8"/>
      <c r="D431" s="9"/>
      <c r="E431" s="8"/>
      <c r="F431" s="8"/>
      <c r="G431" s="52" t="str">
        <f>IFERROR(AVERAGE(SalaryBands[[#This Row],[Salary Band Min]],SalaryBands[[#This Row],[Salary Band Max]]),"")</f>
        <v/>
      </c>
      <c r="H431" s="8"/>
      <c r="I431" s="21"/>
      <c r="J431" s="8"/>
      <c r="K431" s="15" t="str">
        <f>IFERROR(AVERAGE(SalaryBands[[#This Row],[Salary Range Low]:[Salary Range High]]),"")</f>
        <v/>
      </c>
      <c r="L431" s="40" t="str">
        <f>SalaryBands[[#This Row],[Market Salary Average]]</f>
        <v/>
      </c>
      <c r="M431" s="28"/>
      <c r="N431" s="28"/>
      <c r="CB431" s="27"/>
      <c r="CC431" s="27"/>
    </row>
    <row r="432" spans="1:81" ht="13.8" x14ac:dyDescent="0.25">
      <c r="A432" s="39"/>
      <c r="B432" s="21"/>
      <c r="C432" s="8"/>
      <c r="D432" s="9"/>
      <c r="E432" s="8"/>
      <c r="F432" s="8"/>
      <c r="G432" s="52" t="str">
        <f>IFERROR(AVERAGE(SalaryBands[[#This Row],[Salary Band Min]],SalaryBands[[#This Row],[Salary Band Max]]),"")</f>
        <v/>
      </c>
      <c r="H432" s="8"/>
      <c r="I432" s="21"/>
      <c r="J432" s="8"/>
      <c r="K432" s="15" t="str">
        <f>IFERROR(AVERAGE(SalaryBands[[#This Row],[Salary Range Low]:[Salary Range High]]),"")</f>
        <v/>
      </c>
      <c r="L432" s="40" t="str">
        <f>SalaryBands[[#This Row],[Market Salary Average]]</f>
        <v/>
      </c>
      <c r="M432" s="28"/>
      <c r="N432" s="28"/>
      <c r="CB432" s="27"/>
      <c r="CC432" s="27"/>
    </row>
    <row r="433" spans="1:81" ht="13.8" x14ac:dyDescent="0.25">
      <c r="A433" s="39"/>
      <c r="B433" s="21"/>
      <c r="C433" s="8"/>
      <c r="D433" s="9"/>
      <c r="E433" s="8"/>
      <c r="F433" s="8"/>
      <c r="G433" s="52" t="str">
        <f>IFERROR(AVERAGE(SalaryBands[[#This Row],[Salary Band Min]],SalaryBands[[#This Row],[Salary Band Max]]),"")</f>
        <v/>
      </c>
      <c r="H433" s="8"/>
      <c r="I433" s="21"/>
      <c r="J433" s="8"/>
      <c r="K433" s="15" t="str">
        <f>IFERROR(AVERAGE(SalaryBands[[#This Row],[Salary Range Low]:[Salary Range High]]),"")</f>
        <v/>
      </c>
      <c r="L433" s="40" t="str">
        <f>SalaryBands[[#This Row],[Market Salary Average]]</f>
        <v/>
      </c>
      <c r="M433" s="28"/>
      <c r="N433" s="28"/>
      <c r="CB433" s="27"/>
      <c r="CC433" s="27"/>
    </row>
    <row r="434" spans="1:81" ht="13.8" x14ac:dyDescent="0.25">
      <c r="A434" s="39"/>
      <c r="B434" s="21"/>
      <c r="C434" s="8"/>
      <c r="D434" s="9"/>
      <c r="E434" s="8"/>
      <c r="F434" s="8"/>
      <c r="G434" s="52" t="str">
        <f>IFERROR(AVERAGE(SalaryBands[[#This Row],[Salary Band Min]],SalaryBands[[#This Row],[Salary Band Max]]),"")</f>
        <v/>
      </c>
      <c r="H434" s="8"/>
      <c r="I434" s="21"/>
      <c r="J434" s="8"/>
      <c r="K434" s="15" t="str">
        <f>IFERROR(AVERAGE(SalaryBands[[#This Row],[Salary Range Low]:[Salary Range High]]),"")</f>
        <v/>
      </c>
      <c r="L434" s="40" t="str">
        <f>SalaryBands[[#This Row],[Market Salary Average]]</f>
        <v/>
      </c>
      <c r="M434" s="28"/>
      <c r="N434" s="28"/>
      <c r="CB434" s="27"/>
      <c r="CC434" s="27"/>
    </row>
    <row r="435" spans="1:81" ht="13.8" x14ac:dyDescent="0.25">
      <c r="A435" s="39"/>
      <c r="B435" s="21"/>
      <c r="C435" s="8"/>
      <c r="D435" s="9"/>
      <c r="E435" s="8"/>
      <c r="F435" s="8"/>
      <c r="G435" s="52" t="str">
        <f>IFERROR(AVERAGE(SalaryBands[[#This Row],[Salary Band Min]],SalaryBands[[#This Row],[Salary Band Max]]),"")</f>
        <v/>
      </c>
      <c r="H435" s="8"/>
      <c r="I435" s="21"/>
      <c r="J435" s="8"/>
      <c r="K435" s="15" t="str">
        <f>IFERROR(AVERAGE(SalaryBands[[#This Row],[Salary Range Low]:[Salary Range High]]),"")</f>
        <v/>
      </c>
      <c r="L435" s="40" t="str">
        <f>SalaryBands[[#This Row],[Market Salary Average]]</f>
        <v/>
      </c>
      <c r="M435" s="28"/>
      <c r="N435" s="28"/>
      <c r="CB435" s="27"/>
      <c r="CC435" s="27"/>
    </row>
    <row r="436" spans="1:81" ht="13.8" x14ac:dyDescent="0.25">
      <c r="A436" s="39"/>
      <c r="B436" s="21"/>
      <c r="C436" s="8"/>
      <c r="D436" s="9"/>
      <c r="E436" s="8"/>
      <c r="F436" s="8"/>
      <c r="G436" s="52" t="str">
        <f>IFERROR(AVERAGE(SalaryBands[[#This Row],[Salary Band Min]],SalaryBands[[#This Row],[Salary Band Max]]),"")</f>
        <v/>
      </c>
      <c r="H436" s="8"/>
      <c r="I436" s="21"/>
      <c r="J436" s="8"/>
      <c r="K436" s="15" t="str">
        <f>IFERROR(AVERAGE(SalaryBands[[#This Row],[Salary Range Low]:[Salary Range High]]),"")</f>
        <v/>
      </c>
      <c r="L436" s="40" t="str">
        <f>SalaryBands[[#This Row],[Market Salary Average]]</f>
        <v/>
      </c>
      <c r="M436" s="28"/>
      <c r="N436" s="28"/>
      <c r="CB436" s="27"/>
      <c r="CC436" s="27"/>
    </row>
    <row r="437" spans="1:81" ht="13.8" x14ac:dyDescent="0.25">
      <c r="A437" s="39"/>
      <c r="B437" s="21"/>
      <c r="C437" s="8"/>
      <c r="D437" s="9"/>
      <c r="E437" s="8"/>
      <c r="F437" s="8"/>
      <c r="G437" s="52" t="str">
        <f>IFERROR(AVERAGE(SalaryBands[[#This Row],[Salary Band Min]],SalaryBands[[#This Row],[Salary Band Max]]),"")</f>
        <v/>
      </c>
      <c r="H437" s="8"/>
      <c r="I437" s="21"/>
      <c r="J437" s="8"/>
      <c r="K437" s="15" t="str">
        <f>IFERROR(AVERAGE(SalaryBands[[#This Row],[Salary Range Low]:[Salary Range High]]),"")</f>
        <v/>
      </c>
      <c r="L437" s="40" t="str">
        <f>SalaryBands[[#This Row],[Market Salary Average]]</f>
        <v/>
      </c>
      <c r="M437" s="28"/>
      <c r="N437" s="28"/>
      <c r="CB437" s="27"/>
      <c r="CC437" s="27"/>
    </row>
    <row r="438" spans="1:81" ht="13.8" x14ac:dyDescent="0.25">
      <c r="A438" s="39"/>
      <c r="B438" s="21"/>
      <c r="C438" s="8"/>
      <c r="D438" s="9"/>
      <c r="E438" s="8"/>
      <c r="F438" s="8"/>
      <c r="G438" s="52" t="str">
        <f>IFERROR(AVERAGE(SalaryBands[[#This Row],[Salary Band Min]],SalaryBands[[#This Row],[Salary Band Max]]),"")</f>
        <v/>
      </c>
      <c r="H438" s="8"/>
      <c r="I438" s="21"/>
      <c r="J438" s="8"/>
      <c r="K438" s="15" t="str">
        <f>IFERROR(AVERAGE(SalaryBands[[#This Row],[Salary Range Low]:[Salary Range High]]),"")</f>
        <v/>
      </c>
      <c r="L438" s="40" t="str">
        <f>SalaryBands[[#This Row],[Market Salary Average]]</f>
        <v/>
      </c>
      <c r="M438" s="28"/>
      <c r="N438" s="28"/>
      <c r="CB438" s="27"/>
      <c r="CC438" s="27"/>
    </row>
    <row r="439" spans="1:81" ht="13.8" x14ac:dyDescent="0.25">
      <c r="A439" s="39"/>
      <c r="B439" s="21"/>
      <c r="C439" s="8"/>
      <c r="D439" s="9"/>
      <c r="E439" s="8"/>
      <c r="F439" s="8"/>
      <c r="G439" s="52" t="str">
        <f>IFERROR(AVERAGE(SalaryBands[[#This Row],[Salary Band Min]],SalaryBands[[#This Row],[Salary Band Max]]),"")</f>
        <v/>
      </c>
      <c r="H439" s="8"/>
      <c r="I439" s="21"/>
      <c r="J439" s="8"/>
      <c r="K439" s="15" t="str">
        <f>IFERROR(AVERAGE(SalaryBands[[#This Row],[Salary Range Low]:[Salary Range High]]),"")</f>
        <v/>
      </c>
      <c r="L439" s="40" t="str">
        <f>SalaryBands[[#This Row],[Market Salary Average]]</f>
        <v/>
      </c>
      <c r="M439" s="28"/>
      <c r="N439" s="28"/>
      <c r="CB439" s="27"/>
      <c r="CC439" s="27"/>
    </row>
    <row r="440" spans="1:81" ht="13.8" x14ac:dyDescent="0.25">
      <c r="A440" s="39"/>
      <c r="B440" s="21"/>
      <c r="C440" s="8"/>
      <c r="D440" s="9"/>
      <c r="E440" s="8"/>
      <c r="F440" s="8"/>
      <c r="G440" s="52" t="str">
        <f>IFERROR(AVERAGE(SalaryBands[[#This Row],[Salary Band Min]],SalaryBands[[#This Row],[Salary Band Max]]),"")</f>
        <v/>
      </c>
      <c r="H440" s="8"/>
      <c r="I440" s="21"/>
      <c r="J440" s="8"/>
      <c r="K440" s="15" t="str">
        <f>IFERROR(AVERAGE(SalaryBands[[#This Row],[Salary Range Low]:[Salary Range High]]),"")</f>
        <v/>
      </c>
      <c r="L440" s="40" t="str">
        <f>SalaryBands[[#This Row],[Market Salary Average]]</f>
        <v/>
      </c>
      <c r="M440" s="28"/>
      <c r="N440" s="28"/>
      <c r="CB440" s="27"/>
      <c r="CC440" s="27"/>
    </row>
    <row r="441" spans="1:81" ht="13.8" x14ac:dyDescent="0.25">
      <c r="A441" s="39"/>
      <c r="B441" s="21"/>
      <c r="C441" s="8"/>
      <c r="D441" s="9"/>
      <c r="E441" s="8"/>
      <c r="F441" s="8"/>
      <c r="G441" s="52" t="str">
        <f>IFERROR(AVERAGE(SalaryBands[[#This Row],[Salary Band Min]],SalaryBands[[#This Row],[Salary Band Max]]),"")</f>
        <v/>
      </c>
      <c r="H441" s="8"/>
      <c r="I441" s="21"/>
      <c r="J441" s="8"/>
      <c r="K441" s="15" t="str">
        <f>IFERROR(AVERAGE(SalaryBands[[#This Row],[Salary Range Low]:[Salary Range High]]),"")</f>
        <v/>
      </c>
      <c r="L441" s="40" t="str">
        <f>SalaryBands[[#This Row],[Market Salary Average]]</f>
        <v/>
      </c>
      <c r="M441" s="28"/>
      <c r="N441" s="28"/>
      <c r="CB441" s="27"/>
      <c r="CC441" s="27"/>
    </row>
    <row r="442" spans="1:81" ht="13.8" x14ac:dyDescent="0.25">
      <c r="A442" s="39"/>
      <c r="B442" s="21"/>
      <c r="C442" s="8"/>
      <c r="D442" s="9"/>
      <c r="E442" s="8"/>
      <c r="F442" s="8"/>
      <c r="G442" s="52" t="str">
        <f>IFERROR(AVERAGE(SalaryBands[[#This Row],[Salary Band Min]],SalaryBands[[#This Row],[Salary Band Max]]),"")</f>
        <v/>
      </c>
      <c r="H442" s="8"/>
      <c r="I442" s="21"/>
      <c r="J442" s="8"/>
      <c r="K442" s="15" t="str">
        <f>IFERROR(AVERAGE(SalaryBands[[#This Row],[Salary Range Low]:[Salary Range High]]),"")</f>
        <v/>
      </c>
      <c r="L442" s="40" t="str">
        <f>SalaryBands[[#This Row],[Market Salary Average]]</f>
        <v/>
      </c>
      <c r="M442" s="28"/>
      <c r="N442" s="28"/>
      <c r="CB442" s="27"/>
      <c r="CC442" s="27"/>
    </row>
    <row r="443" spans="1:81" ht="13.8" x14ac:dyDescent="0.25">
      <c r="A443" s="39"/>
      <c r="B443" s="21"/>
      <c r="C443" s="8"/>
      <c r="D443" s="9"/>
      <c r="E443" s="8"/>
      <c r="F443" s="8"/>
      <c r="G443" s="52" t="str">
        <f>IFERROR(AVERAGE(SalaryBands[[#This Row],[Salary Band Min]],SalaryBands[[#This Row],[Salary Band Max]]),"")</f>
        <v/>
      </c>
      <c r="H443" s="8"/>
      <c r="I443" s="21"/>
      <c r="J443" s="8"/>
      <c r="K443" s="15" t="str">
        <f>IFERROR(AVERAGE(SalaryBands[[#This Row],[Salary Range Low]:[Salary Range High]]),"")</f>
        <v/>
      </c>
      <c r="L443" s="40" t="str">
        <f>SalaryBands[[#This Row],[Market Salary Average]]</f>
        <v/>
      </c>
      <c r="M443" s="28"/>
      <c r="N443" s="28"/>
      <c r="CB443" s="27"/>
      <c r="CC443" s="27"/>
    </row>
    <row r="444" spans="1:81" ht="13.8" x14ac:dyDescent="0.25">
      <c r="A444" s="39"/>
      <c r="B444" s="21"/>
      <c r="C444" s="8"/>
      <c r="D444" s="9"/>
      <c r="E444" s="8"/>
      <c r="F444" s="8"/>
      <c r="G444" s="52" t="str">
        <f>IFERROR(AVERAGE(SalaryBands[[#This Row],[Salary Band Min]],SalaryBands[[#This Row],[Salary Band Max]]),"")</f>
        <v/>
      </c>
      <c r="H444" s="8"/>
      <c r="I444" s="21"/>
      <c r="J444" s="8"/>
      <c r="K444" s="15" t="str">
        <f>IFERROR(AVERAGE(SalaryBands[[#This Row],[Salary Range Low]:[Salary Range High]]),"")</f>
        <v/>
      </c>
      <c r="L444" s="40" t="str">
        <f>SalaryBands[[#This Row],[Market Salary Average]]</f>
        <v/>
      </c>
      <c r="M444" s="28"/>
      <c r="N444" s="28"/>
      <c r="CB444" s="27"/>
      <c r="CC444" s="27"/>
    </row>
    <row r="445" spans="1:81" ht="13.8" x14ac:dyDescent="0.25">
      <c r="A445" s="39"/>
      <c r="B445" s="21"/>
      <c r="C445" s="8"/>
      <c r="D445" s="9"/>
      <c r="E445" s="8"/>
      <c r="F445" s="8"/>
      <c r="G445" s="52" t="str">
        <f>IFERROR(AVERAGE(SalaryBands[[#This Row],[Salary Band Min]],SalaryBands[[#This Row],[Salary Band Max]]),"")</f>
        <v/>
      </c>
      <c r="H445" s="8"/>
      <c r="I445" s="21"/>
      <c r="J445" s="8"/>
      <c r="K445" s="15" t="str">
        <f>IFERROR(AVERAGE(SalaryBands[[#This Row],[Salary Range Low]:[Salary Range High]]),"")</f>
        <v/>
      </c>
      <c r="L445" s="40" t="str">
        <f>SalaryBands[[#This Row],[Market Salary Average]]</f>
        <v/>
      </c>
      <c r="M445" s="28"/>
      <c r="N445" s="28"/>
      <c r="CB445" s="27"/>
      <c r="CC445" s="27"/>
    </row>
    <row r="446" spans="1:81" ht="13.8" x14ac:dyDescent="0.25">
      <c r="A446" s="39"/>
      <c r="B446" s="21"/>
      <c r="C446" s="8"/>
      <c r="D446" s="9"/>
      <c r="E446" s="8"/>
      <c r="F446" s="8"/>
      <c r="G446" s="52" t="str">
        <f>IFERROR(AVERAGE(SalaryBands[[#This Row],[Salary Band Min]],SalaryBands[[#This Row],[Salary Band Max]]),"")</f>
        <v/>
      </c>
      <c r="H446" s="8"/>
      <c r="I446" s="21"/>
      <c r="J446" s="8"/>
      <c r="K446" s="15" t="str">
        <f>IFERROR(AVERAGE(SalaryBands[[#This Row],[Salary Range Low]:[Salary Range High]]),"")</f>
        <v/>
      </c>
      <c r="L446" s="40" t="str">
        <f>SalaryBands[[#This Row],[Market Salary Average]]</f>
        <v/>
      </c>
      <c r="M446" s="28"/>
      <c r="N446" s="28"/>
      <c r="CB446" s="27"/>
      <c r="CC446" s="27"/>
    </row>
    <row r="447" spans="1:81" ht="13.8" x14ac:dyDescent="0.25">
      <c r="A447" s="39"/>
      <c r="B447" s="21"/>
      <c r="C447" s="8"/>
      <c r="D447" s="9"/>
      <c r="E447" s="8"/>
      <c r="F447" s="8"/>
      <c r="G447" s="52" t="str">
        <f>IFERROR(AVERAGE(SalaryBands[[#This Row],[Salary Band Min]],SalaryBands[[#This Row],[Salary Band Max]]),"")</f>
        <v/>
      </c>
      <c r="H447" s="8"/>
      <c r="I447" s="21"/>
      <c r="J447" s="8"/>
      <c r="K447" s="15" t="str">
        <f>IFERROR(AVERAGE(SalaryBands[[#This Row],[Salary Range Low]:[Salary Range High]]),"")</f>
        <v/>
      </c>
      <c r="L447" s="40" t="str">
        <f>SalaryBands[[#This Row],[Market Salary Average]]</f>
        <v/>
      </c>
      <c r="M447" s="28"/>
      <c r="N447" s="28"/>
      <c r="CB447" s="27"/>
      <c r="CC447" s="27"/>
    </row>
    <row r="448" spans="1:81" ht="13.8" x14ac:dyDescent="0.25">
      <c r="A448" s="39"/>
      <c r="B448" s="21"/>
      <c r="C448" s="8"/>
      <c r="D448" s="9"/>
      <c r="E448" s="8"/>
      <c r="F448" s="8"/>
      <c r="G448" s="52" t="str">
        <f>IFERROR(AVERAGE(SalaryBands[[#This Row],[Salary Band Min]],SalaryBands[[#This Row],[Salary Band Max]]),"")</f>
        <v/>
      </c>
      <c r="H448" s="8"/>
      <c r="I448" s="21"/>
      <c r="J448" s="8"/>
      <c r="K448" s="15" t="str">
        <f>IFERROR(AVERAGE(SalaryBands[[#This Row],[Salary Range Low]:[Salary Range High]]),"")</f>
        <v/>
      </c>
      <c r="L448" s="40" t="str">
        <f>SalaryBands[[#This Row],[Market Salary Average]]</f>
        <v/>
      </c>
      <c r="M448" s="28"/>
      <c r="N448" s="28"/>
      <c r="CB448" s="27"/>
      <c r="CC448" s="27"/>
    </row>
    <row r="449" spans="1:81" ht="13.8" x14ac:dyDescent="0.25">
      <c r="A449" s="39"/>
      <c r="B449" s="21"/>
      <c r="C449" s="8"/>
      <c r="D449" s="9"/>
      <c r="E449" s="8"/>
      <c r="F449" s="8"/>
      <c r="G449" s="52" t="str">
        <f>IFERROR(AVERAGE(SalaryBands[[#This Row],[Salary Band Min]],SalaryBands[[#This Row],[Salary Band Max]]),"")</f>
        <v/>
      </c>
      <c r="H449" s="8"/>
      <c r="I449" s="21"/>
      <c r="J449" s="8"/>
      <c r="K449" s="15" t="str">
        <f>IFERROR(AVERAGE(SalaryBands[[#This Row],[Salary Range Low]:[Salary Range High]]),"")</f>
        <v/>
      </c>
      <c r="L449" s="40" t="str">
        <f>SalaryBands[[#This Row],[Market Salary Average]]</f>
        <v/>
      </c>
      <c r="M449" s="28"/>
      <c r="N449" s="28"/>
      <c r="CB449" s="27"/>
      <c r="CC449" s="27"/>
    </row>
    <row r="450" spans="1:81" ht="13.8" x14ac:dyDescent="0.25">
      <c r="A450" s="39"/>
      <c r="B450" s="21"/>
      <c r="C450" s="8"/>
      <c r="D450" s="9"/>
      <c r="E450" s="8"/>
      <c r="F450" s="8"/>
      <c r="G450" s="52" t="str">
        <f>IFERROR(AVERAGE(SalaryBands[[#This Row],[Salary Band Min]],SalaryBands[[#This Row],[Salary Band Max]]),"")</f>
        <v/>
      </c>
      <c r="H450" s="8"/>
      <c r="I450" s="21"/>
      <c r="J450" s="8"/>
      <c r="K450" s="15" t="str">
        <f>IFERROR(AVERAGE(SalaryBands[[#This Row],[Salary Range Low]:[Salary Range High]]),"")</f>
        <v/>
      </c>
      <c r="L450" s="40" t="str">
        <f>SalaryBands[[#This Row],[Market Salary Average]]</f>
        <v/>
      </c>
      <c r="M450" s="28"/>
      <c r="N450" s="28"/>
      <c r="CB450" s="27"/>
      <c r="CC450" s="27"/>
    </row>
    <row r="451" spans="1:81" ht="13.8" x14ac:dyDescent="0.25">
      <c r="A451" s="39"/>
      <c r="B451" s="21"/>
      <c r="C451" s="8"/>
      <c r="D451" s="9"/>
      <c r="E451" s="8"/>
      <c r="F451" s="8"/>
      <c r="G451" s="52" t="str">
        <f>IFERROR(AVERAGE(SalaryBands[[#This Row],[Salary Band Min]],SalaryBands[[#This Row],[Salary Band Max]]),"")</f>
        <v/>
      </c>
      <c r="H451" s="8"/>
      <c r="I451" s="21"/>
      <c r="J451" s="8"/>
      <c r="K451" s="15" t="str">
        <f>IFERROR(AVERAGE(SalaryBands[[#This Row],[Salary Range Low]:[Salary Range High]]),"")</f>
        <v/>
      </c>
      <c r="L451" s="40" t="str">
        <f>SalaryBands[[#This Row],[Market Salary Average]]</f>
        <v/>
      </c>
      <c r="M451" s="28"/>
      <c r="N451" s="28"/>
      <c r="CB451" s="27"/>
      <c r="CC451" s="27"/>
    </row>
    <row r="452" spans="1:81" ht="13.8" x14ac:dyDescent="0.25">
      <c r="A452" s="39"/>
      <c r="B452" s="21"/>
      <c r="C452" s="8"/>
      <c r="D452" s="9"/>
      <c r="E452" s="8"/>
      <c r="F452" s="8"/>
      <c r="G452" s="52" t="str">
        <f>IFERROR(AVERAGE(SalaryBands[[#This Row],[Salary Band Min]],SalaryBands[[#This Row],[Salary Band Max]]),"")</f>
        <v/>
      </c>
      <c r="H452" s="8"/>
      <c r="I452" s="21"/>
      <c r="J452" s="8"/>
      <c r="K452" s="15" t="str">
        <f>IFERROR(AVERAGE(SalaryBands[[#This Row],[Salary Range Low]:[Salary Range High]]),"")</f>
        <v/>
      </c>
      <c r="L452" s="40" t="str">
        <f>SalaryBands[[#This Row],[Market Salary Average]]</f>
        <v/>
      </c>
      <c r="M452" s="28"/>
      <c r="N452" s="28"/>
      <c r="CB452" s="27"/>
      <c r="CC452" s="27"/>
    </row>
    <row r="453" spans="1:81" ht="13.8" x14ac:dyDescent="0.25">
      <c r="A453" s="39"/>
      <c r="B453" s="21"/>
      <c r="C453" s="8"/>
      <c r="D453" s="9"/>
      <c r="E453" s="8"/>
      <c r="F453" s="8"/>
      <c r="G453" s="52" t="str">
        <f>IFERROR(AVERAGE(SalaryBands[[#This Row],[Salary Band Min]],SalaryBands[[#This Row],[Salary Band Max]]),"")</f>
        <v/>
      </c>
      <c r="H453" s="8"/>
      <c r="I453" s="21"/>
      <c r="J453" s="8"/>
      <c r="K453" s="15" t="str">
        <f>IFERROR(AVERAGE(SalaryBands[[#This Row],[Salary Range Low]:[Salary Range High]]),"")</f>
        <v/>
      </c>
      <c r="L453" s="40" t="str">
        <f>SalaryBands[[#This Row],[Market Salary Average]]</f>
        <v/>
      </c>
      <c r="M453" s="28"/>
      <c r="N453" s="28"/>
      <c r="CB453" s="27"/>
      <c r="CC453" s="27"/>
    </row>
    <row r="454" spans="1:81" ht="13.8" x14ac:dyDescent="0.25">
      <c r="A454" s="39"/>
      <c r="B454" s="21"/>
      <c r="C454" s="8"/>
      <c r="D454" s="9"/>
      <c r="E454" s="8"/>
      <c r="F454" s="8"/>
      <c r="G454" s="52" t="str">
        <f>IFERROR(AVERAGE(SalaryBands[[#This Row],[Salary Band Min]],SalaryBands[[#This Row],[Salary Band Max]]),"")</f>
        <v/>
      </c>
      <c r="H454" s="8"/>
      <c r="I454" s="21"/>
      <c r="J454" s="8"/>
      <c r="K454" s="15" t="str">
        <f>IFERROR(AVERAGE(SalaryBands[[#This Row],[Salary Range Low]:[Salary Range High]]),"")</f>
        <v/>
      </c>
      <c r="L454" s="40" t="str">
        <f>SalaryBands[[#This Row],[Market Salary Average]]</f>
        <v/>
      </c>
      <c r="M454" s="28"/>
      <c r="N454" s="28"/>
      <c r="CB454" s="27"/>
      <c r="CC454" s="27"/>
    </row>
    <row r="455" spans="1:81" ht="13.8" x14ac:dyDescent="0.25">
      <c r="A455" s="39"/>
      <c r="B455" s="21"/>
      <c r="C455" s="8"/>
      <c r="D455" s="9"/>
      <c r="E455" s="8"/>
      <c r="F455" s="8"/>
      <c r="G455" s="52" t="str">
        <f>IFERROR(AVERAGE(SalaryBands[[#This Row],[Salary Band Min]],SalaryBands[[#This Row],[Salary Band Max]]),"")</f>
        <v/>
      </c>
      <c r="H455" s="8"/>
      <c r="I455" s="21"/>
      <c r="J455" s="8"/>
      <c r="K455" s="15" t="str">
        <f>IFERROR(AVERAGE(SalaryBands[[#This Row],[Salary Range Low]:[Salary Range High]]),"")</f>
        <v/>
      </c>
      <c r="L455" s="40" t="str">
        <f>SalaryBands[[#This Row],[Market Salary Average]]</f>
        <v/>
      </c>
      <c r="M455" s="28"/>
      <c r="N455" s="28"/>
      <c r="CB455" s="27"/>
      <c r="CC455" s="27"/>
    </row>
    <row r="456" spans="1:81" ht="13.8" x14ac:dyDescent="0.25">
      <c r="A456" s="39"/>
      <c r="B456" s="21"/>
      <c r="C456" s="8"/>
      <c r="D456" s="9"/>
      <c r="E456" s="8"/>
      <c r="F456" s="8"/>
      <c r="G456" s="52" t="str">
        <f>IFERROR(AVERAGE(SalaryBands[[#This Row],[Salary Band Min]],SalaryBands[[#This Row],[Salary Band Max]]),"")</f>
        <v/>
      </c>
      <c r="H456" s="8"/>
      <c r="I456" s="21"/>
      <c r="J456" s="8"/>
      <c r="K456" s="15" t="str">
        <f>IFERROR(AVERAGE(SalaryBands[[#This Row],[Salary Range Low]:[Salary Range High]]),"")</f>
        <v/>
      </c>
      <c r="L456" s="40" t="str">
        <f>SalaryBands[[#This Row],[Market Salary Average]]</f>
        <v/>
      </c>
      <c r="M456" s="28"/>
      <c r="N456" s="28"/>
      <c r="CB456" s="27"/>
      <c r="CC456" s="27"/>
    </row>
    <row r="457" spans="1:81" ht="13.8" x14ac:dyDescent="0.25">
      <c r="A457" s="39"/>
      <c r="B457" s="21"/>
      <c r="C457" s="8"/>
      <c r="D457" s="9"/>
      <c r="E457" s="8"/>
      <c r="F457" s="8"/>
      <c r="G457" s="52" t="str">
        <f>IFERROR(AVERAGE(SalaryBands[[#This Row],[Salary Band Min]],SalaryBands[[#This Row],[Salary Band Max]]),"")</f>
        <v/>
      </c>
      <c r="H457" s="8"/>
      <c r="I457" s="21"/>
      <c r="J457" s="8"/>
      <c r="K457" s="15" t="str">
        <f>IFERROR(AVERAGE(SalaryBands[[#This Row],[Salary Range Low]:[Salary Range High]]),"")</f>
        <v/>
      </c>
      <c r="L457" s="40" t="str">
        <f>SalaryBands[[#This Row],[Market Salary Average]]</f>
        <v/>
      </c>
      <c r="M457" s="28"/>
      <c r="N457" s="28"/>
      <c r="CB457" s="27"/>
      <c r="CC457" s="27"/>
    </row>
    <row r="458" spans="1:81" ht="13.8" x14ac:dyDescent="0.25">
      <c r="A458" s="39"/>
      <c r="B458" s="21"/>
      <c r="C458" s="8"/>
      <c r="D458" s="9"/>
      <c r="E458" s="8"/>
      <c r="F458" s="8"/>
      <c r="G458" s="52" t="str">
        <f>IFERROR(AVERAGE(SalaryBands[[#This Row],[Salary Band Min]],SalaryBands[[#This Row],[Salary Band Max]]),"")</f>
        <v/>
      </c>
      <c r="H458" s="8"/>
      <c r="I458" s="21"/>
      <c r="J458" s="8"/>
      <c r="K458" s="15" t="str">
        <f>IFERROR(AVERAGE(SalaryBands[[#This Row],[Salary Range Low]:[Salary Range High]]),"")</f>
        <v/>
      </c>
      <c r="L458" s="40" t="str">
        <f>SalaryBands[[#This Row],[Market Salary Average]]</f>
        <v/>
      </c>
      <c r="M458" s="28"/>
      <c r="N458" s="28"/>
      <c r="CB458" s="27"/>
      <c r="CC458" s="27"/>
    </row>
    <row r="459" spans="1:81" ht="13.8" x14ac:dyDescent="0.25">
      <c r="A459" s="39"/>
      <c r="B459" s="21"/>
      <c r="C459" s="8"/>
      <c r="D459" s="9"/>
      <c r="E459" s="8"/>
      <c r="F459" s="8"/>
      <c r="G459" s="52" t="str">
        <f>IFERROR(AVERAGE(SalaryBands[[#This Row],[Salary Band Min]],SalaryBands[[#This Row],[Salary Band Max]]),"")</f>
        <v/>
      </c>
      <c r="H459" s="8"/>
      <c r="I459" s="21"/>
      <c r="J459" s="8"/>
      <c r="K459" s="15" t="str">
        <f>IFERROR(AVERAGE(SalaryBands[[#This Row],[Salary Range Low]:[Salary Range High]]),"")</f>
        <v/>
      </c>
      <c r="L459" s="40" t="str">
        <f>SalaryBands[[#This Row],[Market Salary Average]]</f>
        <v/>
      </c>
      <c r="M459" s="28"/>
      <c r="N459" s="28"/>
      <c r="CB459" s="27"/>
      <c r="CC459" s="27"/>
    </row>
    <row r="460" spans="1:81" ht="13.8" x14ac:dyDescent="0.25">
      <c r="A460" s="39"/>
      <c r="B460" s="21"/>
      <c r="C460" s="8"/>
      <c r="D460" s="9"/>
      <c r="E460" s="8"/>
      <c r="F460" s="8"/>
      <c r="G460" s="52" t="str">
        <f>IFERROR(AVERAGE(SalaryBands[[#This Row],[Salary Band Min]],SalaryBands[[#This Row],[Salary Band Max]]),"")</f>
        <v/>
      </c>
      <c r="H460" s="8"/>
      <c r="I460" s="21"/>
      <c r="J460" s="8"/>
      <c r="K460" s="15" t="str">
        <f>IFERROR(AVERAGE(SalaryBands[[#This Row],[Salary Range Low]:[Salary Range High]]),"")</f>
        <v/>
      </c>
      <c r="L460" s="40" t="str">
        <f>SalaryBands[[#This Row],[Market Salary Average]]</f>
        <v/>
      </c>
      <c r="M460" s="28"/>
      <c r="N460" s="28"/>
      <c r="CB460" s="27"/>
      <c r="CC460" s="27"/>
    </row>
    <row r="461" spans="1:81" ht="13.8" x14ac:dyDescent="0.25">
      <c r="A461" s="39"/>
      <c r="B461" s="21"/>
      <c r="C461" s="8"/>
      <c r="D461" s="9"/>
      <c r="E461" s="8"/>
      <c r="F461" s="8"/>
      <c r="G461" s="52" t="str">
        <f>IFERROR(AVERAGE(SalaryBands[[#This Row],[Salary Band Min]],SalaryBands[[#This Row],[Salary Band Max]]),"")</f>
        <v/>
      </c>
      <c r="H461" s="8"/>
      <c r="I461" s="21"/>
      <c r="J461" s="8"/>
      <c r="K461" s="15" t="str">
        <f>IFERROR(AVERAGE(SalaryBands[[#This Row],[Salary Range Low]:[Salary Range High]]),"")</f>
        <v/>
      </c>
      <c r="L461" s="40" t="str">
        <f>SalaryBands[[#This Row],[Market Salary Average]]</f>
        <v/>
      </c>
      <c r="M461" s="28"/>
      <c r="N461" s="28"/>
      <c r="CB461" s="27"/>
      <c r="CC461" s="27"/>
    </row>
    <row r="462" spans="1:81" ht="13.8" x14ac:dyDescent="0.25">
      <c r="A462" s="39"/>
      <c r="B462" s="21"/>
      <c r="C462" s="8"/>
      <c r="D462" s="9"/>
      <c r="E462" s="8"/>
      <c r="F462" s="8"/>
      <c r="G462" s="52" t="str">
        <f>IFERROR(AVERAGE(SalaryBands[[#This Row],[Salary Band Min]],SalaryBands[[#This Row],[Salary Band Max]]),"")</f>
        <v/>
      </c>
      <c r="H462" s="8"/>
      <c r="I462" s="21"/>
      <c r="J462" s="8"/>
      <c r="K462" s="15" t="str">
        <f>IFERROR(AVERAGE(SalaryBands[[#This Row],[Salary Range Low]:[Salary Range High]]),"")</f>
        <v/>
      </c>
      <c r="L462" s="40" t="str">
        <f>SalaryBands[[#This Row],[Market Salary Average]]</f>
        <v/>
      </c>
      <c r="M462" s="28"/>
      <c r="N462" s="28"/>
      <c r="CB462" s="27"/>
      <c r="CC462" s="27"/>
    </row>
    <row r="463" spans="1:81" ht="13.8" x14ac:dyDescent="0.25">
      <c r="A463" s="39"/>
      <c r="B463" s="21"/>
      <c r="C463" s="8"/>
      <c r="D463" s="9"/>
      <c r="E463" s="8"/>
      <c r="F463" s="8"/>
      <c r="G463" s="52" t="str">
        <f>IFERROR(AVERAGE(SalaryBands[[#This Row],[Salary Band Min]],SalaryBands[[#This Row],[Salary Band Max]]),"")</f>
        <v/>
      </c>
      <c r="H463" s="8"/>
      <c r="I463" s="21"/>
      <c r="J463" s="8"/>
      <c r="K463" s="15" t="str">
        <f>IFERROR(AVERAGE(SalaryBands[[#This Row],[Salary Range Low]:[Salary Range High]]),"")</f>
        <v/>
      </c>
      <c r="L463" s="40" t="str">
        <f>SalaryBands[[#This Row],[Market Salary Average]]</f>
        <v/>
      </c>
      <c r="M463" s="28"/>
      <c r="N463" s="28"/>
      <c r="CB463" s="27"/>
      <c r="CC463" s="27"/>
    </row>
    <row r="464" spans="1:81" ht="13.8" x14ac:dyDescent="0.25">
      <c r="A464" s="39"/>
      <c r="B464" s="21"/>
      <c r="C464" s="8"/>
      <c r="D464" s="9"/>
      <c r="E464" s="8"/>
      <c r="F464" s="8"/>
      <c r="G464" s="52" t="str">
        <f>IFERROR(AVERAGE(SalaryBands[[#This Row],[Salary Band Min]],SalaryBands[[#This Row],[Salary Band Max]]),"")</f>
        <v/>
      </c>
      <c r="H464" s="8"/>
      <c r="I464" s="21"/>
      <c r="J464" s="8"/>
      <c r="K464" s="15" t="str">
        <f>IFERROR(AVERAGE(SalaryBands[[#This Row],[Salary Range Low]:[Salary Range High]]),"")</f>
        <v/>
      </c>
      <c r="L464" s="40" t="str">
        <f>SalaryBands[[#This Row],[Market Salary Average]]</f>
        <v/>
      </c>
      <c r="M464" s="28"/>
      <c r="N464" s="28"/>
      <c r="CB464" s="27"/>
      <c r="CC464" s="27"/>
    </row>
    <row r="465" spans="1:81" ht="13.8" x14ac:dyDescent="0.25">
      <c r="A465" s="39"/>
      <c r="B465" s="21"/>
      <c r="C465" s="8"/>
      <c r="D465" s="9"/>
      <c r="E465" s="8"/>
      <c r="F465" s="8"/>
      <c r="G465" s="52" t="str">
        <f>IFERROR(AVERAGE(SalaryBands[[#This Row],[Salary Band Min]],SalaryBands[[#This Row],[Salary Band Max]]),"")</f>
        <v/>
      </c>
      <c r="H465" s="8"/>
      <c r="I465" s="21"/>
      <c r="J465" s="8"/>
      <c r="K465" s="15" t="str">
        <f>IFERROR(AVERAGE(SalaryBands[[#This Row],[Salary Range Low]:[Salary Range High]]),"")</f>
        <v/>
      </c>
      <c r="L465" s="40" t="str">
        <f>SalaryBands[[#This Row],[Market Salary Average]]</f>
        <v/>
      </c>
      <c r="M465" s="28"/>
      <c r="N465" s="28"/>
      <c r="CB465" s="27"/>
      <c r="CC465" s="27"/>
    </row>
    <row r="466" spans="1:81" ht="13.8" x14ac:dyDescent="0.25">
      <c r="A466" s="39"/>
      <c r="B466" s="21"/>
      <c r="C466" s="8"/>
      <c r="D466" s="9"/>
      <c r="E466" s="8"/>
      <c r="F466" s="8"/>
      <c r="G466" s="52" t="str">
        <f>IFERROR(AVERAGE(SalaryBands[[#This Row],[Salary Band Min]],SalaryBands[[#This Row],[Salary Band Max]]),"")</f>
        <v/>
      </c>
      <c r="H466" s="8"/>
      <c r="I466" s="21"/>
      <c r="J466" s="8"/>
      <c r="K466" s="15" t="str">
        <f>IFERROR(AVERAGE(SalaryBands[[#This Row],[Salary Range Low]:[Salary Range High]]),"")</f>
        <v/>
      </c>
      <c r="L466" s="40" t="str">
        <f>SalaryBands[[#This Row],[Market Salary Average]]</f>
        <v/>
      </c>
      <c r="M466" s="28"/>
      <c r="N466" s="28"/>
      <c r="CB466" s="27"/>
      <c r="CC466" s="27"/>
    </row>
    <row r="467" spans="1:81" ht="13.8" x14ac:dyDescent="0.25">
      <c r="A467" s="39"/>
      <c r="B467" s="21"/>
      <c r="C467" s="8"/>
      <c r="D467" s="9"/>
      <c r="E467" s="8"/>
      <c r="F467" s="8"/>
      <c r="G467" s="52" t="str">
        <f>IFERROR(AVERAGE(SalaryBands[[#This Row],[Salary Band Min]],SalaryBands[[#This Row],[Salary Band Max]]),"")</f>
        <v/>
      </c>
      <c r="H467" s="8"/>
      <c r="I467" s="21"/>
      <c r="J467" s="8"/>
      <c r="K467" s="15" t="str">
        <f>IFERROR(AVERAGE(SalaryBands[[#This Row],[Salary Range Low]:[Salary Range High]]),"")</f>
        <v/>
      </c>
      <c r="L467" s="40" t="str">
        <f>SalaryBands[[#This Row],[Market Salary Average]]</f>
        <v/>
      </c>
      <c r="M467" s="28"/>
      <c r="N467" s="28"/>
      <c r="CB467" s="27"/>
      <c r="CC467" s="27"/>
    </row>
    <row r="468" spans="1:81" ht="13.8" x14ac:dyDescent="0.25">
      <c r="A468" s="39"/>
      <c r="B468" s="21"/>
      <c r="C468" s="8"/>
      <c r="D468" s="9"/>
      <c r="E468" s="8"/>
      <c r="F468" s="8"/>
      <c r="G468" s="52" t="str">
        <f>IFERROR(AVERAGE(SalaryBands[[#This Row],[Salary Band Min]],SalaryBands[[#This Row],[Salary Band Max]]),"")</f>
        <v/>
      </c>
      <c r="H468" s="8"/>
      <c r="I468" s="21"/>
      <c r="J468" s="8"/>
      <c r="K468" s="15" t="str">
        <f>IFERROR(AVERAGE(SalaryBands[[#This Row],[Salary Range Low]:[Salary Range High]]),"")</f>
        <v/>
      </c>
      <c r="L468" s="40" t="str">
        <f>SalaryBands[[#This Row],[Market Salary Average]]</f>
        <v/>
      </c>
      <c r="M468" s="28"/>
      <c r="N468" s="28"/>
      <c r="CB468" s="27"/>
      <c r="CC468" s="27"/>
    </row>
    <row r="469" spans="1:81" ht="13.8" x14ac:dyDescent="0.25">
      <c r="A469" s="39"/>
      <c r="B469" s="21"/>
      <c r="C469" s="8"/>
      <c r="D469" s="9"/>
      <c r="E469" s="8"/>
      <c r="F469" s="8"/>
      <c r="G469" s="52" t="str">
        <f>IFERROR(AVERAGE(SalaryBands[[#This Row],[Salary Band Min]],SalaryBands[[#This Row],[Salary Band Max]]),"")</f>
        <v/>
      </c>
      <c r="H469" s="8"/>
      <c r="I469" s="21"/>
      <c r="J469" s="8"/>
      <c r="K469" s="15" t="str">
        <f>IFERROR(AVERAGE(SalaryBands[[#This Row],[Salary Range Low]:[Salary Range High]]),"")</f>
        <v/>
      </c>
      <c r="L469" s="40" t="str">
        <f>SalaryBands[[#This Row],[Market Salary Average]]</f>
        <v/>
      </c>
      <c r="M469" s="28"/>
      <c r="N469" s="28"/>
      <c r="CB469" s="27"/>
      <c r="CC469" s="27"/>
    </row>
    <row r="470" spans="1:81" ht="13.8" x14ac:dyDescent="0.25">
      <c r="A470" s="39"/>
      <c r="B470" s="21"/>
      <c r="C470" s="8"/>
      <c r="D470" s="9"/>
      <c r="E470" s="8"/>
      <c r="F470" s="8"/>
      <c r="G470" s="52" t="str">
        <f>IFERROR(AVERAGE(SalaryBands[[#This Row],[Salary Band Min]],SalaryBands[[#This Row],[Salary Band Max]]),"")</f>
        <v/>
      </c>
      <c r="H470" s="8"/>
      <c r="I470" s="21"/>
      <c r="J470" s="8"/>
      <c r="K470" s="15" t="str">
        <f>IFERROR(AVERAGE(SalaryBands[[#This Row],[Salary Range Low]:[Salary Range High]]),"")</f>
        <v/>
      </c>
      <c r="L470" s="40" t="str">
        <f>SalaryBands[[#This Row],[Market Salary Average]]</f>
        <v/>
      </c>
      <c r="M470" s="28"/>
      <c r="N470" s="28"/>
      <c r="CB470" s="27"/>
      <c r="CC470" s="27"/>
    </row>
    <row r="471" spans="1:81" ht="13.8" x14ac:dyDescent="0.25">
      <c r="A471" s="39"/>
      <c r="B471" s="21"/>
      <c r="C471" s="8"/>
      <c r="D471" s="9"/>
      <c r="E471" s="8"/>
      <c r="F471" s="8"/>
      <c r="G471" s="52" t="str">
        <f>IFERROR(AVERAGE(SalaryBands[[#This Row],[Salary Band Min]],SalaryBands[[#This Row],[Salary Band Max]]),"")</f>
        <v/>
      </c>
      <c r="H471" s="8"/>
      <c r="I471" s="21"/>
      <c r="J471" s="8"/>
      <c r="K471" s="15" t="str">
        <f>IFERROR(AVERAGE(SalaryBands[[#This Row],[Salary Range Low]:[Salary Range High]]),"")</f>
        <v/>
      </c>
      <c r="L471" s="40" t="str">
        <f>SalaryBands[[#This Row],[Market Salary Average]]</f>
        <v/>
      </c>
      <c r="M471" s="28"/>
      <c r="N471" s="28"/>
      <c r="CB471" s="27"/>
      <c r="CC471" s="27"/>
    </row>
    <row r="472" spans="1:81" ht="13.8" x14ac:dyDescent="0.25">
      <c r="A472" s="39"/>
      <c r="B472" s="21"/>
      <c r="C472" s="8"/>
      <c r="D472" s="9"/>
      <c r="E472" s="8"/>
      <c r="F472" s="8"/>
      <c r="G472" s="52" t="str">
        <f>IFERROR(AVERAGE(SalaryBands[[#This Row],[Salary Band Min]],SalaryBands[[#This Row],[Salary Band Max]]),"")</f>
        <v/>
      </c>
      <c r="H472" s="8"/>
      <c r="I472" s="21"/>
      <c r="J472" s="8"/>
      <c r="K472" s="15" t="str">
        <f>IFERROR(AVERAGE(SalaryBands[[#This Row],[Salary Range Low]:[Salary Range High]]),"")</f>
        <v/>
      </c>
      <c r="L472" s="40" t="str">
        <f>SalaryBands[[#This Row],[Market Salary Average]]</f>
        <v/>
      </c>
      <c r="M472" s="28"/>
      <c r="N472" s="28"/>
      <c r="CB472" s="27"/>
      <c r="CC472" s="27"/>
    </row>
    <row r="473" spans="1:81" ht="13.8" x14ac:dyDescent="0.25">
      <c r="A473" s="39"/>
      <c r="B473" s="21"/>
      <c r="C473" s="8"/>
      <c r="D473" s="9"/>
      <c r="E473" s="8"/>
      <c r="F473" s="8"/>
      <c r="G473" s="52" t="str">
        <f>IFERROR(AVERAGE(SalaryBands[[#This Row],[Salary Band Min]],SalaryBands[[#This Row],[Salary Band Max]]),"")</f>
        <v/>
      </c>
      <c r="H473" s="8"/>
      <c r="I473" s="21"/>
      <c r="J473" s="8"/>
      <c r="K473" s="15" t="str">
        <f>IFERROR(AVERAGE(SalaryBands[[#This Row],[Salary Range Low]:[Salary Range High]]),"")</f>
        <v/>
      </c>
      <c r="L473" s="40" t="str">
        <f>SalaryBands[[#This Row],[Market Salary Average]]</f>
        <v/>
      </c>
      <c r="M473" s="28"/>
      <c r="N473" s="28"/>
      <c r="CB473" s="27"/>
      <c r="CC473" s="27"/>
    </row>
    <row r="474" spans="1:81" ht="13.8" x14ac:dyDescent="0.25">
      <c r="A474" s="39"/>
      <c r="B474" s="21"/>
      <c r="C474" s="8"/>
      <c r="D474" s="9"/>
      <c r="E474" s="8"/>
      <c r="F474" s="8"/>
      <c r="G474" s="52" t="str">
        <f>IFERROR(AVERAGE(SalaryBands[[#This Row],[Salary Band Min]],SalaryBands[[#This Row],[Salary Band Max]]),"")</f>
        <v/>
      </c>
      <c r="H474" s="8"/>
      <c r="I474" s="21"/>
      <c r="J474" s="8"/>
      <c r="K474" s="15" t="str">
        <f>IFERROR(AVERAGE(SalaryBands[[#This Row],[Salary Range Low]:[Salary Range High]]),"")</f>
        <v/>
      </c>
      <c r="L474" s="40" t="str">
        <f>SalaryBands[[#This Row],[Market Salary Average]]</f>
        <v/>
      </c>
      <c r="M474" s="28"/>
      <c r="N474" s="28"/>
      <c r="CB474" s="27"/>
      <c r="CC474" s="27"/>
    </row>
    <row r="475" spans="1:81" ht="13.8" x14ac:dyDescent="0.25">
      <c r="A475" s="39"/>
      <c r="B475" s="21"/>
      <c r="C475" s="8"/>
      <c r="D475" s="9"/>
      <c r="E475" s="8"/>
      <c r="F475" s="8"/>
      <c r="G475" s="52" t="str">
        <f>IFERROR(AVERAGE(SalaryBands[[#This Row],[Salary Band Min]],SalaryBands[[#This Row],[Salary Band Max]]),"")</f>
        <v/>
      </c>
      <c r="H475" s="8"/>
      <c r="I475" s="21"/>
      <c r="J475" s="8"/>
      <c r="K475" s="15" t="str">
        <f>IFERROR(AVERAGE(SalaryBands[[#This Row],[Salary Range Low]:[Salary Range High]]),"")</f>
        <v/>
      </c>
      <c r="L475" s="40" t="str">
        <f>SalaryBands[[#This Row],[Market Salary Average]]</f>
        <v/>
      </c>
      <c r="M475" s="28"/>
      <c r="N475" s="28"/>
      <c r="CB475" s="27"/>
      <c r="CC475" s="27"/>
    </row>
    <row r="476" spans="1:81" ht="13.8" x14ac:dyDescent="0.25">
      <c r="A476" s="39"/>
      <c r="B476" s="21"/>
      <c r="C476" s="8"/>
      <c r="D476" s="9"/>
      <c r="E476" s="8"/>
      <c r="F476" s="8"/>
      <c r="G476" s="52" t="str">
        <f>IFERROR(AVERAGE(SalaryBands[[#This Row],[Salary Band Min]],SalaryBands[[#This Row],[Salary Band Max]]),"")</f>
        <v/>
      </c>
      <c r="H476" s="8"/>
      <c r="I476" s="21"/>
      <c r="J476" s="8"/>
      <c r="K476" s="15" t="str">
        <f>IFERROR(AVERAGE(SalaryBands[[#This Row],[Salary Range Low]:[Salary Range High]]),"")</f>
        <v/>
      </c>
      <c r="L476" s="40" t="str">
        <f>SalaryBands[[#This Row],[Market Salary Average]]</f>
        <v/>
      </c>
      <c r="M476" s="28"/>
      <c r="N476" s="28"/>
      <c r="CB476" s="27"/>
      <c r="CC476" s="27"/>
    </row>
    <row r="477" spans="1:81" ht="13.8" x14ac:dyDescent="0.25">
      <c r="A477" s="39"/>
      <c r="B477" s="21"/>
      <c r="C477" s="8"/>
      <c r="D477" s="9"/>
      <c r="E477" s="8"/>
      <c r="F477" s="8"/>
      <c r="G477" s="52" t="str">
        <f>IFERROR(AVERAGE(SalaryBands[[#This Row],[Salary Band Min]],SalaryBands[[#This Row],[Salary Band Max]]),"")</f>
        <v/>
      </c>
      <c r="H477" s="8"/>
      <c r="I477" s="21"/>
      <c r="J477" s="8"/>
      <c r="K477" s="15" t="str">
        <f>IFERROR(AVERAGE(SalaryBands[[#This Row],[Salary Range Low]:[Salary Range High]]),"")</f>
        <v/>
      </c>
      <c r="L477" s="40" t="str">
        <f>SalaryBands[[#This Row],[Market Salary Average]]</f>
        <v/>
      </c>
      <c r="M477" s="28"/>
      <c r="N477" s="28"/>
      <c r="CB477" s="27"/>
      <c r="CC477" s="27"/>
    </row>
    <row r="478" spans="1:81" ht="13.8" x14ac:dyDescent="0.25">
      <c r="A478" s="39"/>
      <c r="B478" s="21"/>
      <c r="C478" s="8"/>
      <c r="D478" s="9"/>
      <c r="E478" s="8"/>
      <c r="F478" s="8"/>
      <c r="G478" s="52" t="str">
        <f>IFERROR(AVERAGE(SalaryBands[[#This Row],[Salary Band Min]],SalaryBands[[#This Row],[Salary Band Max]]),"")</f>
        <v/>
      </c>
      <c r="H478" s="8"/>
      <c r="I478" s="21"/>
      <c r="J478" s="8"/>
      <c r="K478" s="15" t="str">
        <f>IFERROR(AVERAGE(SalaryBands[[#This Row],[Salary Range Low]:[Salary Range High]]),"")</f>
        <v/>
      </c>
      <c r="L478" s="40" t="str">
        <f>SalaryBands[[#This Row],[Market Salary Average]]</f>
        <v/>
      </c>
      <c r="M478" s="28"/>
      <c r="N478" s="28"/>
      <c r="CB478" s="27"/>
      <c r="CC478" s="27"/>
    </row>
    <row r="479" spans="1:81" ht="13.8" x14ac:dyDescent="0.25">
      <c r="A479" s="39"/>
      <c r="B479" s="21"/>
      <c r="C479" s="8"/>
      <c r="D479" s="9"/>
      <c r="E479" s="8"/>
      <c r="F479" s="8"/>
      <c r="G479" s="52" t="str">
        <f>IFERROR(AVERAGE(SalaryBands[[#This Row],[Salary Band Min]],SalaryBands[[#This Row],[Salary Band Max]]),"")</f>
        <v/>
      </c>
      <c r="H479" s="8"/>
      <c r="I479" s="21"/>
      <c r="J479" s="8"/>
      <c r="K479" s="15" t="str">
        <f>IFERROR(AVERAGE(SalaryBands[[#This Row],[Salary Range Low]:[Salary Range High]]),"")</f>
        <v/>
      </c>
      <c r="L479" s="40" t="str">
        <f>SalaryBands[[#This Row],[Market Salary Average]]</f>
        <v/>
      </c>
      <c r="M479" s="28"/>
      <c r="N479" s="28"/>
      <c r="CB479" s="27"/>
      <c r="CC479" s="27"/>
    </row>
    <row r="480" spans="1:81" ht="13.8" x14ac:dyDescent="0.25">
      <c r="A480" s="39"/>
      <c r="B480" s="21"/>
      <c r="C480" s="8"/>
      <c r="D480" s="9"/>
      <c r="E480" s="8"/>
      <c r="F480" s="8"/>
      <c r="G480" s="52" t="str">
        <f>IFERROR(AVERAGE(SalaryBands[[#This Row],[Salary Band Min]],SalaryBands[[#This Row],[Salary Band Max]]),"")</f>
        <v/>
      </c>
      <c r="H480" s="8"/>
      <c r="I480" s="21"/>
      <c r="J480" s="8"/>
      <c r="K480" s="15" t="str">
        <f>IFERROR(AVERAGE(SalaryBands[[#This Row],[Salary Range Low]:[Salary Range High]]),"")</f>
        <v/>
      </c>
      <c r="L480" s="40" t="str">
        <f>SalaryBands[[#This Row],[Market Salary Average]]</f>
        <v/>
      </c>
      <c r="M480" s="28"/>
      <c r="N480" s="28"/>
      <c r="CB480" s="27"/>
      <c r="CC480" s="27"/>
    </row>
    <row r="481" spans="1:81" ht="13.8" x14ac:dyDescent="0.25">
      <c r="A481" s="39"/>
      <c r="B481" s="21"/>
      <c r="C481" s="8"/>
      <c r="D481" s="9"/>
      <c r="E481" s="8"/>
      <c r="F481" s="8"/>
      <c r="G481" s="52" t="str">
        <f>IFERROR(AVERAGE(SalaryBands[[#This Row],[Salary Band Min]],SalaryBands[[#This Row],[Salary Band Max]]),"")</f>
        <v/>
      </c>
      <c r="H481" s="8"/>
      <c r="I481" s="21"/>
      <c r="J481" s="8"/>
      <c r="K481" s="15" t="str">
        <f>IFERROR(AVERAGE(SalaryBands[[#This Row],[Salary Range Low]:[Salary Range High]]),"")</f>
        <v/>
      </c>
      <c r="L481" s="40" t="str">
        <f>SalaryBands[[#This Row],[Market Salary Average]]</f>
        <v/>
      </c>
      <c r="M481" s="28"/>
      <c r="N481" s="28"/>
      <c r="CB481" s="27"/>
      <c r="CC481" s="27"/>
    </row>
    <row r="482" spans="1:81" ht="13.8" x14ac:dyDescent="0.25">
      <c r="A482" s="39"/>
      <c r="B482" s="21"/>
      <c r="C482" s="8"/>
      <c r="D482" s="9"/>
      <c r="E482" s="8"/>
      <c r="F482" s="8"/>
      <c r="G482" s="52" t="str">
        <f>IFERROR(AVERAGE(SalaryBands[[#This Row],[Salary Band Min]],SalaryBands[[#This Row],[Salary Band Max]]),"")</f>
        <v/>
      </c>
      <c r="H482" s="8"/>
      <c r="I482" s="21"/>
      <c r="J482" s="8"/>
      <c r="K482" s="15" t="str">
        <f>IFERROR(AVERAGE(SalaryBands[[#This Row],[Salary Range Low]:[Salary Range High]]),"")</f>
        <v/>
      </c>
      <c r="L482" s="40" t="str">
        <f>SalaryBands[[#This Row],[Market Salary Average]]</f>
        <v/>
      </c>
      <c r="M482" s="28"/>
      <c r="N482" s="28"/>
      <c r="CB482" s="27"/>
      <c r="CC482" s="27"/>
    </row>
    <row r="483" spans="1:81" ht="13.8" x14ac:dyDescent="0.25">
      <c r="A483" s="39"/>
      <c r="B483" s="21"/>
      <c r="C483" s="8"/>
      <c r="D483" s="9"/>
      <c r="E483" s="8"/>
      <c r="F483" s="8"/>
      <c r="G483" s="52" t="str">
        <f>IFERROR(AVERAGE(SalaryBands[[#This Row],[Salary Band Min]],SalaryBands[[#This Row],[Salary Band Max]]),"")</f>
        <v/>
      </c>
      <c r="H483" s="8"/>
      <c r="I483" s="21"/>
      <c r="J483" s="8"/>
      <c r="K483" s="15" t="str">
        <f>IFERROR(AVERAGE(SalaryBands[[#This Row],[Salary Range Low]:[Salary Range High]]),"")</f>
        <v/>
      </c>
      <c r="L483" s="40" t="str">
        <f>SalaryBands[[#This Row],[Market Salary Average]]</f>
        <v/>
      </c>
      <c r="M483" s="28"/>
      <c r="N483" s="28"/>
      <c r="CB483" s="27"/>
      <c r="CC483" s="27"/>
    </row>
    <row r="484" spans="1:81" ht="13.8" x14ac:dyDescent="0.25">
      <c r="A484" s="39"/>
      <c r="B484" s="21"/>
      <c r="C484" s="8"/>
      <c r="D484" s="9"/>
      <c r="E484" s="8"/>
      <c r="F484" s="8"/>
      <c r="G484" s="52" t="str">
        <f>IFERROR(AVERAGE(SalaryBands[[#This Row],[Salary Band Min]],SalaryBands[[#This Row],[Salary Band Max]]),"")</f>
        <v/>
      </c>
      <c r="H484" s="8"/>
      <c r="I484" s="21"/>
      <c r="J484" s="8"/>
      <c r="K484" s="15" t="str">
        <f>IFERROR(AVERAGE(SalaryBands[[#This Row],[Salary Range Low]:[Salary Range High]]),"")</f>
        <v/>
      </c>
      <c r="L484" s="40" t="str">
        <f>SalaryBands[[#This Row],[Market Salary Average]]</f>
        <v/>
      </c>
      <c r="M484" s="28"/>
      <c r="N484" s="28"/>
      <c r="CB484" s="27"/>
      <c r="CC484" s="27"/>
    </row>
    <row r="485" spans="1:81" ht="13.8" x14ac:dyDescent="0.25">
      <c r="A485" s="39"/>
      <c r="B485" s="21"/>
      <c r="C485" s="8"/>
      <c r="D485" s="9"/>
      <c r="E485" s="8"/>
      <c r="F485" s="8"/>
      <c r="G485" s="52" t="str">
        <f>IFERROR(AVERAGE(SalaryBands[[#This Row],[Salary Band Min]],SalaryBands[[#This Row],[Salary Band Max]]),"")</f>
        <v/>
      </c>
      <c r="H485" s="8"/>
      <c r="I485" s="21"/>
      <c r="J485" s="8"/>
      <c r="K485" s="15" t="str">
        <f>IFERROR(AVERAGE(SalaryBands[[#This Row],[Salary Range Low]:[Salary Range High]]),"")</f>
        <v/>
      </c>
      <c r="L485" s="40" t="str">
        <f>SalaryBands[[#This Row],[Market Salary Average]]</f>
        <v/>
      </c>
      <c r="M485" s="28"/>
      <c r="N485" s="28"/>
      <c r="CB485" s="27"/>
      <c r="CC485" s="27"/>
    </row>
    <row r="486" spans="1:81" ht="13.8" x14ac:dyDescent="0.25">
      <c r="A486" s="39"/>
      <c r="B486" s="21"/>
      <c r="C486" s="8"/>
      <c r="D486" s="9"/>
      <c r="E486" s="8"/>
      <c r="F486" s="8"/>
      <c r="G486" s="52" t="str">
        <f>IFERROR(AVERAGE(SalaryBands[[#This Row],[Salary Band Min]],SalaryBands[[#This Row],[Salary Band Max]]),"")</f>
        <v/>
      </c>
      <c r="H486" s="8"/>
      <c r="I486" s="21"/>
      <c r="J486" s="8"/>
      <c r="K486" s="15" t="str">
        <f>IFERROR(AVERAGE(SalaryBands[[#This Row],[Salary Range Low]:[Salary Range High]]),"")</f>
        <v/>
      </c>
      <c r="L486" s="40" t="str">
        <f>SalaryBands[[#This Row],[Market Salary Average]]</f>
        <v/>
      </c>
      <c r="M486" s="28"/>
      <c r="N486" s="28"/>
      <c r="CB486" s="27"/>
      <c r="CC486" s="27"/>
    </row>
    <row r="487" spans="1:81" ht="13.8" x14ac:dyDescent="0.25">
      <c r="A487" s="39"/>
      <c r="B487" s="21"/>
      <c r="C487" s="8"/>
      <c r="D487" s="9"/>
      <c r="E487" s="8"/>
      <c r="F487" s="8"/>
      <c r="G487" s="52" t="str">
        <f>IFERROR(AVERAGE(SalaryBands[[#This Row],[Salary Band Min]],SalaryBands[[#This Row],[Salary Band Max]]),"")</f>
        <v/>
      </c>
      <c r="H487" s="8"/>
      <c r="I487" s="21"/>
      <c r="J487" s="8"/>
      <c r="K487" s="15" t="str">
        <f>IFERROR(AVERAGE(SalaryBands[[#This Row],[Salary Range Low]:[Salary Range High]]),"")</f>
        <v/>
      </c>
      <c r="L487" s="40" t="str">
        <f>SalaryBands[[#This Row],[Market Salary Average]]</f>
        <v/>
      </c>
      <c r="M487" s="28"/>
      <c r="N487" s="28"/>
      <c r="CB487" s="27"/>
      <c r="CC487" s="27"/>
    </row>
    <row r="488" spans="1:81" ht="13.8" x14ac:dyDescent="0.25">
      <c r="A488" s="39"/>
      <c r="B488" s="21"/>
      <c r="C488" s="8"/>
      <c r="D488" s="9"/>
      <c r="E488" s="8"/>
      <c r="F488" s="8"/>
      <c r="G488" s="52" t="str">
        <f>IFERROR(AVERAGE(SalaryBands[[#This Row],[Salary Band Min]],SalaryBands[[#This Row],[Salary Band Max]]),"")</f>
        <v/>
      </c>
      <c r="H488" s="8"/>
      <c r="I488" s="21"/>
      <c r="J488" s="8"/>
      <c r="K488" s="15" t="str">
        <f>IFERROR(AVERAGE(SalaryBands[[#This Row],[Salary Range Low]:[Salary Range High]]),"")</f>
        <v/>
      </c>
      <c r="L488" s="40" t="str">
        <f>SalaryBands[[#This Row],[Market Salary Average]]</f>
        <v/>
      </c>
      <c r="M488" s="28"/>
      <c r="N488" s="28"/>
      <c r="CB488" s="27"/>
      <c r="CC488" s="27"/>
    </row>
    <row r="489" spans="1:81" ht="13.8" x14ac:dyDescent="0.25">
      <c r="A489" s="39"/>
      <c r="B489" s="21"/>
      <c r="C489" s="8"/>
      <c r="D489" s="9"/>
      <c r="E489" s="8"/>
      <c r="F489" s="8"/>
      <c r="G489" s="52" t="str">
        <f>IFERROR(AVERAGE(SalaryBands[[#This Row],[Salary Band Min]],SalaryBands[[#This Row],[Salary Band Max]]),"")</f>
        <v/>
      </c>
      <c r="H489" s="8"/>
      <c r="I489" s="21"/>
      <c r="J489" s="8"/>
      <c r="K489" s="15" t="str">
        <f>IFERROR(AVERAGE(SalaryBands[[#This Row],[Salary Range Low]:[Salary Range High]]),"")</f>
        <v/>
      </c>
      <c r="L489" s="40" t="str">
        <f>SalaryBands[[#This Row],[Market Salary Average]]</f>
        <v/>
      </c>
      <c r="M489" s="28"/>
      <c r="N489" s="28"/>
      <c r="CB489" s="27"/>
      <c r="CC489" s="27"/>
    </row>
    <row r="490" spans="1:81" ht="13.8" x14ac:dyDescent="0.25">
      <c r="A490" s="39"/>
      <c r="B490" s="21"/>
      <c r="C490" s="8"/>
      <c r="D490" s="9"/>
      <c r="E490" s="8"/>
      <c r="F490" s="8"/>
      <c r="G490" s="52" t="str">
        <f>IFERROR(AVERAGE(SalaryBands[[#This Row],[Salary Band Min]],SalaryBands[[#This Row],[Salary Band Max]]),"")</f>
        <v/>
      </c>
      <c r="H490" s="8"/>
      <c r="I490" s="21"/>
      <c r="J490" s="8"/>
      <c r="K490" s="15" t="str">
        <f>IFERROR(AVERAGE(SalaryBands[[#This Row],[Salary Range Low]:[Salary Range High]]),"")</f>
        <v/>
      </c>
      <c r="L490" s="40" t="str">
        <f>SalaryBands[[#This Row],[Market Salary Average]]</f>
        <v/>
      </c>
      <c r="M490" s="28"/>
      <c r="N490" s="28"/>
      <c r="CB490" s="27"/>
      <c r="CC490" s="27"/>
    </row>
    <row r="491" spans="1:81" ht="13.8" x14ac:dyDescent="0.25">
      <c r="A491" s="39"/>
      <c r="B491" s="21"/>
      <c r="C491" s="8"/>
      <c r="D491" s="9"/>
      <c r="E491" s="8"/>
      <c r="F491" s="8"/>
      <c r="G491" s="52" t="str">
        <f>IFERROR(AVERAGE(SalaryBands[[#This Row],[Salary Band Min]],SalaryBands[[#This Row],[Salary Band Max]]),"")</f>
        <v/>
      </c>
      <c r="H491" s="8"/>
      <c r="I491" s="21"/>
      <c r="J491" s="8"/>
      <c r="K491" s="15" t="str">
        <f>IFERROR(AVERAGE(SalaryBands[[#This Row],[Salary Range Low]:[Salary Range High]]),"")</f>
        <v/>
      </c>
      <c r="L491" s="40" t="str">
        <f>SalaryBands[[#This Row],[Market Salary Average]]</f>
        <v/>
      </c>
      <c r="M491" s="28"/>
      <c r="N491" s="28"/>
      <c r="CB491" s="27"/>
      <c r="CC491" s="27"/>
    </row>
    <row r="492" spans="1:81" ht="13.8" x14ac:dyDescent="0.25">
      <c r="A492" s="39"/>
      <c r="B492" s="21"/>
      <c r="C492" s="8"/>
      <c r="D492" s="9"/>
      <c r="E492" s="8"/>
      <c r="F492" s="8"/>
      <c r="G492" s="52" t="str">
        <f>IFERROR(AVERAGE(SalaryBands[[#This Row],[Salary Band Min]],SalaryBands[[#This Row],[Salary Band Max]]),"")</f>
        <v/>
      </c>
      <c r="H492" s="8"/>
      <c r="I492" s="21"/>
      <c r="J492" s="8"/>
      <c r="K492" s="15" t="str">
        <f>IFERROR(AVERAGE(SalaryBands[[#This Row],[Salary Range Low]:[Salary Range High]]),"")</f>
        <v/>
      </c>
      <c r="L492" s="40" t="str">
        <f>SalaryBands[[#This Row],[Market Salary Average]]</f>
        <v/>
      </c>
      <c r="M492" s="28"/>
      <c r="N492" s="28"/>
      <c r="CB492" s="27"/>
      <c r="CC492" s="27"/>
    </row>
    <row r="493" spans="1:81" ht="13.8" x14ac:dyDescent="0.25">
      <c r="A493" s="39"/>
      <c r="B493" s="21"/>
      <c r="C493" s="8"/>
      <c r="D493" s="9"/>
      <c r="E493" s="8"/>
      <c r="F493" s="8"/>
      <c r="G493" s="52" t="str">
        <f>IFERROR(AVERAGE(SalaryBands[[#This Row],[Salary Band Min]],SalaryBands[[#This Row],[Salary Band Max]]),"")</f>
        <v/>
      </c>
      <c r="H493" s="8"/>
      <c r="I493" s="21"/>
      <c r="J493" s="8"/>
      <c r="K493" s="15" t="str">
        <f>IFERROR(AVERAGE(SalaryBands[[#This Row],[Salary Range Low]:[Salary Range High]]),"")</f>
        <v/>
      </c>
      <c r="L493" s="40" t="str">
        <f>SalaryBands[[#This Row],[Market Salary Average]]</f>
        <v/>
      </c>
      <c r="M493" s="28"/>
      <c r="N493" s="28"/>
      <c r="CB493" s="27"/>
      <c r="CC493" s="27"/>
    </row>
    <row r="494" spans="1:81" ht="13.8" x14ac:dyDescent="0.25">
      <c r="A494" s="39"/>
      <c r="B494" s="21"/>
      <c r="C494" s="8"/>
      <c r="D494" s="9"/>
      <c r="E494" s="8"/>
      <c r="F494" s="8"/>
      <c r="G494" s="52" t="str">
        <f>IFERROR(AVERAGE(SalaryBands[[#This Row],[Salary Band Min]],SalaryBands[[#This Row],[Salary Band Max]]),"")</f>
        <v/>
      </c>
      <c r="H494" s="8"/>
      <c r="I494" s="21"/>
      <c r="J494" s="8"/>
      <c r="K494" s="15" t="str">
        <f>IFERROR(AVERAGE(SalaryBands[[#This Row],[Salary Range Low]:[Salary Range High]]),"")</f>
        <v/>
      </c>
      <c r="L494" s="40" t="str">
        <f>SalaryBands[[#This Row],[Market Salary Average]]</f>
        <v/>
      </c>
      <c r="M494" s="28"/>
      <c r="N494" s="28"/>
      <c r="CB494" s="27"/>
      <c r="CC494" s="27"/>
    </row>
    <row r="495" spans="1:81" ht="13.8" x14ac:dyDescent="0.25">
      <c r="A495" s="39"/>
      <c r="B495" s="21"/>
      <c r="C495" s="8"/>
      <c r="D495" s="9"/>
      <c r="E495" s="8"/>
      <c r="F495" s="8"/>
      <c r="G495" s="52" t="str">
        <f>IFERROR(AVERAGE(SalaryBands[[#This Row],[Salary Band Min]],SalaryBands[[#This Row],[Salary Band Max]]),"")</f>
        <v/>
      </c>
      <c r="H495" s="8"/>
      <c r="I495" s="21"/>
      <c r="J495" s="8"/>
      <c r="K495" s="15" t="str">
        <f>IFERROR(AVERAGE(SalaryBands[[#This Row],[Salary Range Low]:[Salary Range High]]),"")</f>
        <v/>
      </c>
      <c r="L495" s="40" t="str">
        <f>SalaryBands[[#This Row],[Market Salary Average]]</f>
        <v/>
      </c>
      <c r="M495" s="28"/>
      <c r="N495" s="28"/>
      <c r="CB495" s="27"/>
      <c r="CC495" s="27"/>
    </row>
    <row r="496" spans="1:81" ht="13.8" x14ac:dyDescent="0.25">
      <c r="A496" s="39"/>
      <c r="B496" s="21"/>
      <c r="C496" s="8"/>
      <c r="D496" s="9"/>
      <c r="E496" s="8"/>
      <c r="F496" s="8"/>
      <c r="G496" s="52" t="str">
        <f>IFERROR(AVERAGE(SalaryBands[[#This Row],[Salary Band Min]],SalaryBands[[#This Row],[Salary Band Max]]),"")</f>
        <v/>
      </c>
      <c r="H496" s="8"/>
      <c r="I496" s="21"/>
      <c r="J496" s="8"/>
      <c r="K496" s="15" t="str">
        <f>IFERROR(AVERAGE(SalaryBands[[#This Row],[Salary Range Low]:[Salary Range High]]),"")</f>
        <v/>
      </c>
      <c r="L496" s="40" t="str">
        <f>SalaryBands[[#This Row],[Market Salary Average]]</f>
        <v/>
      </c>
      <c r="M496" s="28"/>
      <c r="N496" s="28"/>
      <c r="CB496" s="27"/>
      <c r="CC496" s="27"/>
    </row>
    <row r="497" spans="1:81" ht="13.8" x14ac:dyDescent="0.25">
      <c r="A497" s="39"/>
      <c r="B497" s="21"/>
      <c r="C497" s="8"/>
      <c r="D497" s="9"/>
      <c r="E497" s="8"/>
      <c r="F497" s="8"/>
      <c r="G497" s="52" t="str">
        <f>IFERROR(AVERAGE(SalaryBands[[#This Row],[Salary Band Min]],SalaryBands[[#This Row],[Salary Band Max]]),"")</f>
        <v/>
      </c>
      <c r="H497" s="8"/>
      <c r="I497" s="21"/>
      <c r="J497" s="8"/>
      <c r="K497" s="15" t="str">
        <f>IFERROR(AVERAGE(SalaryBands[[#This Row],[Salary Range Low]:[Salary Range High]]),"")</f>
        <v/>
      </c>
      <c r="L497" s="40" t="str">
        <f>SalaryBands[[#This Row],[Market Salary Average]]</f>
        <v/>
      </c>
      <c r="M497" s="28"/>
      <c r="N497" s="28"/>
      <c r="CB497" s="27"/>
      <c r="CC497" s="27"/>
    </row>
    <row r="498" spans="1:81" ht="13.8" x14ac:dyDescent="0.25">
      <c r="A498" s="39"/>
      <c r="B498" s="21"/>
      <c r="C498" s="8"/>
      <c r="D498" s="9"/>
      <c r="E498" s="8"/>
      <c r="F498" s="8"/>
      <c r="G498" s="52" t="str">
        <f>IFERROR(AVERAGE(SalaryBands[[#This Row],[Salary Band Min]],SalaryBands[[#This Row],[Salary Band Max]]),"")</f>
        <v/>
      </c>
      <c r="H498" s="8"/>
      <c r="I498" s="21"/>
      <c r="J498" s="8"/>
      <c r="K498" s="15" t="str">
        <f>IFERROR(AVERAGE(SalaryBands[[#This Row],[Salary Range Low]:[Salary Range High]]),"")</f>
        <v/>
      </c>
      <c r="L498" s="40" t="str">
        <f>SalaryBands[[#This Row],[Market Salary Average]]</f>
        <v/>
      </c>
      <c r="M498" s="28"/>
      <c r="N498" s="28"/>
      <c r="CB498" s="27"/>
      <c r="CC498" s="27"/>
    </row>
    <row r="499" spans="1:81" ht="13.8" x14ac:dyDescent="0.25">
      <c r="A499" s="39"/>
      <c r="B499" s="21"/>
      <c r="C499" s="8"/>
      <c r="D499" s="9"/>
      <c r="E499" s="8"/>
      <c r="F499" s="8"/>
      <c r="G499" s="52" t="str">
        <f>IFERROR(AVERAGE(SalaryBands[[#This Row],[Salary Band Min]],SalaryBands[[#This Row],[Salary Band Max]]),"")</f>
        <v/>
      </c>
      <c r="H499" s="8"/>
      <c r="I499" s="21"/>
      <c r="J499" s="8"/>
      <c r="K499" s="15" t="str">
        <f>IFERROR(AVERAGE(SalaryBands[[#This Row],[Salary Range Low]:[Salary Range High]]),"")</f>
        <v/>
      </c>
      <c r="L499" s="40" t="str">
        <f>SalaryBands[[#This Row],[Market Salary Average]]</f>
        <v/>
      </c>
      <c r="M499" s="28"/>
      <c r="N499" s="28"/>
      <c r="CB499" s="27"/>
      <c r="CC499" s="27"/>
    </row>
    <row r="500" spans="1:81" ht="13.8" x14ac:dyDescent="0.25">
      <c r="A500" s="39"/>
      <c r="B500" s="21"/>
      <c r="C500" s="8"/>
      <c r="D500" s="9"/>
      <c r="E500" s="8"/>
      <c r="F500" s="8"/>
      <c r="G500" s="52" t="str">
        <f>IFERROR(AVERAGE(SalaryBands[[#This Row],[Salary Band Min]],SalaryBands[[#This Row],[Salary Band Max]]),"")</f>
        <v/>
      </c>
      <c r="H500" s="8"/>
      <c r="I500" s="21"/>
      <c r="J500" s="8"/>
      <c r="K500" s="15" t="str">
        <f>IFERROR(AVERAGE(SalaryBands[[#This Row],[Salary Range Low]:[Salary Range High]]),"")</f>
        <v/>
      </c>
      <c r="L500" s="40" t="str">
        <f>SalaryBands[[#This Row],[Market Salary Average]]</f>
        <v/>
      </c>
      <c r="M500" s="28"/>
      <c r="N500" s="28"/>
      <c r="CB500" s="27"/>
      <c r="CC500" s="27"/>
    </row>
    <row r="501" spans="1:81" ht="13.8" x14ac:dyDescent="0.25">
      <c r="A501" s="39"/>
      <c r="B501" s="21"/>
      <c r="C501" s="8"/>
      <c r="D501" s="9"/>
      <c r="E501" s="8"/>
      <c r="F501" s="8"/>
      <c r="G501" s="52" t="str">
        <f>IFERROR(AVERAGE(SalaryBands[[#This Row],[Salary Band Min]],SalaryBands[[#This Row],[Salary Band Max]]),"")</f>
        <v/>
      </c>
      <c r="H501" s="8"/>
      <c r="I501" s="21"/>
      <c r="J501" s="8"/>
      <c r="K501" s="15" t="str">
        <f>IFERROR(AVERAGE(SalaryBands[[#This Row],[Salary Range Low]:[Salary Range High]]),"")</f>
        <v/>
      </c>
      <c r="L501" s="40" t="str">
        <f>SalaryBands[[#This Row],[Market Salary Average]]</f>
        <v/>
      </c>
      <c r="M501" s="28"/>
      <c r="N501" s="28"/>
      <c r="CB501" s="27"/>
      <c r="CC501" s="27"/>
    </row>
    <row r="502" spans="1:81" thickBot="1" x14ac:dyDescent="0.3">
      <c r="A502" s="39"/>
      <c r="B502" s="22"/>
      <c r="C502" s="18"/>
      <c r="D502" s="17"/>
      <c r="E502" s="18"/>
      <c r="F502" s="18"/>
      <c r="G502" s="52" t="str">
        <f>IFERROR(AVERAGE(SalaryBands[[#This Row],[Salary Band Min]],SalaryBands[[#This Row],[Salary Band Max]]),"")</f>
        <v/>
      </c>
      <c r="H502" s="18"/>
      <c r="I502" s="22"/>
      <c r="J502" s="18"/>
      <c r="K502" s="16" t="str">
        <f>IFERROR(AVERAGE(SalaryBands[[#This Row],[Salary Range Low]:[Salary Range High]]),"")</f>
        <v/>
      </c>
      <c r="L502" s="41" t="str">
        <f>SalaryBands[[#This Row],[Market Salary Average]]</f>
        <v/>
      </c>
      <c r="M502" s="28"/>
      <c r="N502" s="28"/>
      <c r="CB502" s="27"/>
      <c r="CC502" s="27"/>
    </row>
    <row r="503" spans="1:81" x14ac:dyDescent="0.3">
      <c r="K503" s="43" t="str">
        <f>IFERROR(VLOOKUP(#REF!,$K$7:$N$552,HLOOKUP(#REF!,$I$5:$J$6,2,FALSE),FALSE),"")</f>
        <v/>
      </c>
      <c r="L503" s="43"/>
    </row>
    <row r="504" spans="1:81" x14ac:dyDescent="0.3">
      <c r="K504" s="43" t="str">
        <f>IFERROR(VLOOKUP(#REF!,$K$7:$N$552,HLOOKUP(#REF!,$I$5:$J$6,2,FALSE),FALSE),"")</f>
        <v/>
      </c>
      <c r="L504" s="43"/>
    </row>
    <row r="505" spans="1:81" x14ac:dyDescent="0.3">
      <c r="K505" s="43" t="str">
        <f>IFERROR(VLOOKUP(#REF!,$K$7:$N$552,HLOOKUP(#REF!,$I$5:$J$6,2,FALSE),FALSE),"")</f>
        <v/>
      </c>
      <c r="L505" s="43"/>
    </row>
    <row r="506" spans="1:81" x14ac:dyDescent="0.3">
      <c r="K506" s="43" t="str">
        <f>IFERROR(VLOOKUP(#REF!,$K$7:$N$552,HLOOKUP(#REF!,$I$5:$J$6,2,FALSE),FALSE),"")</f>
        <v/>
      </c>
      <c r="L506" s="43"/>
    </row>
    <row r="507" spans="1:81" x14ac:dyDescent="0.3">
      <c r="K507" s="43" t="str">
        <f>IFERROR(VLOOKUP(#REF!,$K$7:$N$552,HLOOKUP(#REF!,$I$5:$J$6,2,FALSE),FALSE),"")</f>
        <v/>
      </c>
      <c r="L507" s="43"/>
    </row>
    <row r="508" spans="1:81" x14ac:dyDescent="0.3">
      <c r="K508" s="43" t="str">
        <f>IFERROR(VLOOKUP(#REF!,$K$7:$N$552,HLOOKUP(#REF!,$I$5:$J$6,2,FALSE),FALSE),"")</f>
        <v/>
      </c>
      <c r="L508" s="43"/>
    </row>
    <row r="509" spans="1:81" x14ac:dyDescent="0.3">
      <c r="K509" s="43" t="str">
        <f>IFERROR(VLOOKUP(#REF!,$K$7:$N$552,HLOOKUP(#REF!,$I$5:$J$6,2,FALSE),FALSE),"")</f>
        <v/>
      </c>
      <c r="L509" s="43"/>
    </row>
    <row r="510" spans="1:81" x14ac:dyDescent="0.3">
      <c r="K510" s="43" t="str">
        <f>IFERROR(VLOOKUP(#REF!,$K$7:$N$552,HLOOKUP(#REF!,$I$5:$J$6,2,FALSE),FALSE),"")</f>
        <v/>
      </c>
      <c r="L510" s="43"/>
    </row>
    <row r="511" spans="1:81" x14ac:dyDescent="0.3">
      <c r="K511" s="43" t="str">
        <f>IFERROR(VLOOKUP(#REF!,$K$7:$N$552,HLOOKUP(#REF!,$I$5:$J$6,2,FALSE),FALSE),"")</f>
        <v/>
      </c>
      <c r="L511" s="43"/>
    </row>
    <row r="512" spans="1:81" x14ac:dyDescent="0.3">
      <c r="K512" s="43" t="str">
        <f>IFERROR(VLOOKUP(#REF!,$K$7:$N$552,HLOOKUP(#REF!,$I$5:$J$6,2,FALSE),FALSE),"")</f>
        <v/>
      </c>
      <c r="L512" s="43"/>
    </row>
    <row r="513" spans="11:12" x14ac:dyDescent="0.3">
      <c r="K513" s="43" t="str">
        <f>IFERROR(VLOOKUP(#REF!,$K$7:$N$552,HLOOKUP(#REF!,$I$5:$J$6,2,FALSE),FALSE),"")</f>
        <v/>
      </c>
      <c r="L513" s="43"/>
    </row>
    <row r="514" spans="11:12" x14ac:dyDescent="0.3">
      <c r="K514" s="43" t="str">
        <f>IFERROR(VLOOKUP(#REF!,$K$7:$N$552,HLOOKUP(#REF!,$I$5:$J$6,2,FALSE),FALSE),"")</f>
        <v/>
      </c>
      <c r="L514" s="43"/>
    </row>
    <row r="515" spans="11:12" x14ac:dyDescent="0.3">
      <c r="K515" s="43" t="str">
        <f>IFERROR(VLOOKUP(#REF!,$K$7:$N$552,HLOOKUP(#REF!,$I$5:$J$6,2,FALSE),FALSE),"")</f>
        <v/>
      </c>
      <c r="L515" s="43"/>
    </row>
    <row r="516" spans="11:12" x14ac:dyDescent="0.3">
      <c r="K516" s="43" t="str">
        <f>IFERROR(VLOOKUP(#REF!,$K$7:$N$552,HLOOKUP(#REF!,$I$5:$J$6,2,FALSE),FALSE),"")</f>
        <v/>
      </c>
      <c r="L516" s="43"/>
    </row>
    <row r="517" spans="11:12" x14ac:dyDescent="0.3">
      <c r="K517" s="43" t="str">
        <f>IFERROR(VLOOKUP(#REF!,$K$7:$N$552,HLOOKUP(#REF!,$I$5:$J$6,2,FALSE),FALSE),"")</f>
        <v/>
      </c>
      <c r="L517" s="43"/>
    </row>
    <row r="518" spans="11:12" x14ac:dyDescent="0.3">
      <c r="K518" s="43" t="str">
        <f>IFERROR(VLOOKUP(#REF!,$K$7:$N$552,HLOOKUP(#REF!,$I$5:$J$6,2,FALSE),FALSE),"")</f>
        <v/>
      </c>
      <c r="L518" s="43"/>
    </row>
    <row r="519" spans="11:12" x14ac:dyDescent="0.3">
      <c r="K519" s="43" t="str">
        <f>IFERROR(VLOOKUP(#REF!,$K$7:$N$552,HLOOKUP(#REF!,$I$5:$J$6,2,FALSE),FALSE),"")</f>
        <v/>
      </c>
      <c r="L519" s="43"/>
    </row>
    <row r="520" spans="11:12" x14ac:dyDescent="0.3">
      <c r="K520" s="43" t="str">
        <f>IFERROR(VLOOKUP(#REF!,$K$7:$N$552,HLOOKUP(#REF!,$I$5:$J$6,2,FALSE),FALSE),"")</f>
        <v/>
      </c>
      <c r="L520" s="43"/>
    </row>
    <row r="521" spans="11:12" x14ac:dyDescent="0.3">
      <c r="K521" s="43" t="str">
        <f>IFERROR(VLOOKUP(#REF!,$K$7:$N$552,HLOOKUP(#REF!,$I$5:$J$6,2,FALSE),FALSE),"")</f>
        <v/>
      </c>
      <c r="L521" s="43"/>
    </row>
    <row r="522" spans="11:12" x14ac:dyDescent="0.3">
      <c r="K522" s="43" t="str">
        <f>IFERROR(VLOOKUP(#REF!,$K$7:$N$552,HLOOKUP(#REF!,$I$5:$J$6,2,FALSE),FALSE),"")</f>
        <v/>
      </c>
      <c r="L522" s="43"/>
    </row>
    <row r="523" spans="11:12" x14ac:dyDescent="0.3">
      <c r="K523" s="43" t="str">
        <f>IFERROR(VLOOKUP(#REF!,$K$7:$N$552,HLOOKUP(#REF!,$I$5:$J$6,2,FALSE),FALSE),"")</f>
        <v/>
      </c>
      <c r="L523" s="43"/>
    </row>
    <row r="524" spans="11:12" x14ac:dyDescent="0.3">
      <c r="K524" s="43" t="str">
        <f>IFERROR(VLOOKUP(#REF!,$K$7:$N$552,HLOOKUP(#REF!,$I$5:$J$6,2,FALSE),FALSE),"")</f>
        <v/>
      </c>
      <c r="L524" s="43"/>
    </row>
    <row r="525" spans="11:12" x14ac:dyDescent="0.3">
      <c r="K525" s="43" t="str">
        <f>IFERROR(VLOOKUP(#REF!,$K$7:$N$552,HLOOKUP(#REF!,$I$5:$J$6,2,FALSE),FALSE),"")</f>
        <v/>
      </c>
      <c r="L525" s="43"/>
    </row>
    <row r="526" spans="11:12" x14ac:dyDescent="0.3">
      <c r="K526" s="43" t="str">
        <f>IFERROR(VLOOKUP(#REF!,$K$7:$N$552,HLOOKUP(#REF!,$I$5:$J$6,2,FALSE),FALSE),"")</f>
        <v/>
      </c>
      <c r="L526" s="43"/>
    </row>
    <row r="527" spans="11:12" x14ac:dyDescent="0.3">
      <c r="K527" s="43" t="str">
        <f>IFERROR(VLOOKUP(#REF!,$K$7:$N$552,HLOOKUP(#REF!,$I$5:$J$6,2,FALSE),FALSE),"")</f>
        <v/>
      </c>
      <c r="L527" s="43"/>
    </row>
    <row r="528" spans="11:12" x14ac:dyDescent="0.3">
      <c r="K528" s="43" t="str">
        <f>IFERROR(VLOOKUP(#REF!,$K$7:$N$552,HLOOKUP(#REF!,$I$5:$J$6,2,FALSE),FALSE),"")</f>
        <v/>
      </c>
      <c r="L528" s="43"/>
    </row>
    <row r="529" spans="11:12" x14ac:dyDescent="0.3">
      <c r="K529" s="43" t="str">
        <f>IFERROR(VLOOKUP(#REF!,$K$7:$N$552,HLOOKUP(#REF!,$I$5:$J$6,2,FALSE),FALSE),"")</f>
        <v/>
      </c>
      <c r="L529" s="43"/>
    </row>
    <row r="530" spans="11:12" x14ac:dyDescent="0.3">
      <c r="K530" s="43" t="str">
        <f>IFERROR(VLOOKUP(#REF!,$K$7:$N$552,HLOOKUP(#REF!,$I$5:$J$6,2,FALSE),FALSE),"")</f>
        <v/>
      </c>
      <c r="L530" s="43"/>
    </row>
    <row r="531" spans="11:12" x14ac:dyDescent="0.3">
      <c r="K531" s="43" t="str">
        <f>IFERROR(VLOOKUP(#REF!,$K$7:$N$552,HLOOKUP(#REF!,$I$5:$J$6,2,FALSE),FALSE),"")</f>
        <v/>
      </c>
      <c r="L531" s="43"/>
    </row>
    <row r="532" spans="11:12" x14ac:dyDescent="0.3">
      <c r="K532" s="43" t="str">
        <f>IFERROR(VLOOKUP(#REF!,$K$7:$N$552,HLOOKUP(#REF!,$I$5:$J$6,2,FALSE),FALSE),"")</f>
        <v/>
      </c>
      <c r="L532" s="43"/>
    </row>
    <row r="533" spans="11:12" x14ac:dyDescent="0.3">
      <c r="K533" s="43" t="str">
        <f>IFERROR(VLOOKUP(#REF!,$K$7:$N$552,HLOOKUP(#REF!,$I$5:$J$6,2,FALSE),FALSE),"")</f>
        <v/>
      </c>
      <c r="L533" s="43"/>
    </row>
    <row r="534" spans="11:12" x14ac:dyDescent="0.3">
      <c r="K534" s="43" t="str">
        <f>IFERROR(VLOOKUP(#REF!,$K$7:$N$552,HLOOKUP(#REF!,$I$5:$J$6,2,FALSE),FALSE),"")</f>
        <v/>
      </c>
      <c r="L534" s="43"/>
    </row>
    <row r="535" spans="11:12" x14ac:dyDescent="0.3">
      <c r="K535" s="43" t="str">
        <f>IFERROR(VLOOKUP(#REF!,$K$7:$N$552,HLOOKUP(#REF!,$I$5:$J$6,2,FALSE),FALSE),"")</f>
        <v/>
      </c>
      <c r="L535" s="43"/>
    </row>
    <row r="536" spans="11:12" x14ac:dyDescent="0.3">
      <c r="K536" s="43" t="str">
        <f>IFERROR(VLOOKUP(#REF!,$K$7:$N$552,HLOOKUP(#REF!,$I$5:$J$6,2,FALSE),FALSE),"")</f>
        <v/>
      </c>
      <c r="L536" s="43"/>
    </row>
    <row r="537" spans="11:12" x14ac:dyDescent="0.3">
      <c r="K537" s="43" t="str">
        <f>IFERROR(VLOOKUP(#REF!,$K$7:$N$552,HLOOKUP(#REF!,$I$5:$J$6,2,FALSE),FALSE),"")</f>
        <v/>
      </c>
      <c r="L537" s="43"/>
    </row>
    <row r="538" spans="11:12" x14ac:dyDescent="0.3">
      <c r="K538" s="43" t="str">
        <f>IFERROR(VLOOKUP(#REF!,$K$7:$N$552,HLOOKUP(#REF!,$I$5:$J$6,2,FALSE),FALSE),"")</f>
        <v/>
      </c>
      <c r="L538" s="43"/>
    </row>
    <row r="539" spans="11:12" x14ac:dyDescent="0.3">
      <c r="K539" s="43" t="str">
        <f>IFERROR(VLOOKUP(#REF!,$K$7:$N$552,HLOOKUP(#REF!,$I$5:$J$6,2,FALSE),FALSE),"")</f>
        <v/>
      </c>
      <c r="L539" s="43"/>
    </row>
    <row r="540" spans="11:12" x14ac:dyDescent="0.3">
      <c r="K540" s="43" t="str">
        <f>IFERROR(VLOOKUP(#REF!,$K$7:$N$552,HLOOKUP(#REF!,$I$5:$J$6,2,FALSE),FALSE),"")</f>
        <v/>
      </c>
      <c r="L540" s="43"/>
    </row>
    <row r="541" spans="11:12" x14ac:dyDescent="0.3">
      <c r="K541" s="43" t="str">
        <f>IFERROR(VLOOKUP(#REF!,$K$7:$N$552,HLOOKUP(#REF!,$I$5:$J$6,2,FALSE),FALSE),"")</f>
        <v/>
      </c>
      <c r="L541" s="43"/>
    </row>
    <row r="542" spans="11:12" x14ac:dyDescent="0.3">
      <c r="K542" s="43" t="str">
        <f>IFERROR(VLOOKUP(#REF!,$K$7:$N$552,HLOOKUP(#REF!,$I$5:$J$6,2,FALSE),FALSE),"")</f>
        <v/>
      </c>
      <c r="L542" s="43"/>
    </row>
    <row r="543" spans="11:12" x14ac:dyDescent="0.3">
      <c r="K543" s="43" t="str">
        <f>IFERROR(VLOOKUP(#REF!,$K$7:$N$552,HLOOKUP(#REF!,$I$5:$J$6,2,FALSE),FALSE),"")</f>
        <v/>
      </c>
      <c r="L543" s="43"/>
    </row>
    <row r="544" spans="11:12" x14ac:dyDescent="0.3">
      <c r="K544" s="43" t="str">
        <f>IFERROR(VLOOKUP(#REF!,$K$7:$N$552,HLOOKUP(#REF!,$I$5:$J$6,2,FALSE),FALSE),"")</f>
        <v/>
      </c>
      <c r="L544" s="43"/>
    </row>
    <row r="545" spans="11:12" x14ac:dyDescent="0.3">
      <c r="K545" s="43" t="str">
        <f>IFERROR(VLOOKUP(#REF!,$K$7:$N$552,HLOOKUP(#REF!,$I$5:$J$6,2,FALSE),FALSE),"")</f>
        <v/>
      </c>
      <c r="L545" s="43"/>
    </row>
    <row r="546" spans="11:12" x14ac:dyDescent="0.3">
      <c r="K546" s="43" t="str">
        <f>IFERROR(VLOOKUP(#REF!,$K$7:$N$552,HLOOKUP(#REF!,$I$5:$J$6,2,FALSE),FALSE),"")</f>
        <v/>
      </c>
      <c r="L546" s="43"/>
    </row>
    <row r="547" spans="11:12" x14ac:dyDescent="0.3">
      <c r="K547" s="43" t="str">
        <f>IFERROR(VLOOKUP(#REF!,$K$7:$N$552,HLOOKUP(#REF!,$I$5:$J$6,2,FALSE),FALSE),"")</f>
        <v/>
      </c>
      <c r="L547" s="43"/>
    </row>
    <row r="548" spans="11:12" x14ac:dyDescent="0.3">
      <c r="K548" s="43" t="str">
        <f>IFERROR(VLOOKUP(#REF!,$K$7:$N$552,HLOOKUP(#REF!,$I$5:$J$6,2,FALSE),FALSE),"")</f>
        <v/>
      </c>
      <c r="L548" s="43"/>
    </row>
    <row r="549" spans="11:12" x14ac:dyDescent="0.3">
      <c r="K549" s="43" t="str">
        <f>IFERROR(VLOOKUP(#REF!,$K$7:$N$552,HLOOKUP(#REF!,$I$5:$J$6,2,FALSE),FALSE),"")</f>
        <v/>
      </c>
      <c r="L549" s="43"/>
    </row>
    <row r="550" spans="11:12" x14ac:dyDescent="0.3">
      <c r="K550" s="43" t="str">
        <f>IFERROR(VLOOKUP(#REF!,$K$7:$N$552,HLOOKUP(#REF!,$I$5:$J$6,2,FALSE),FALSE),"")</f>
        <v/>
      </c>
      <c r="L550" s="43"/>
    </row>
    <row r="551" spans="11:12" x14ac:dyDescent="0.3">
      <c r="K551" s="43" t="str">
        <f>IFERROR(VLOOKUP(#REF!,$K$7:$N$552,HLOOKUP(#REF!,$I$5:$J$6,2,FALSE),FALSE),"")</f>
        <v/>
      </c>
      <c r="L551" s="43"/>
    </row>
    <row r="552" spans="11:12" x14ac:dyDescent="0.3">
      <c r="K552" s="43" t="str">
        <f>IFERROR(VLOOKUP(#REF!,$K$7:$N$552,HLOOKUP(#REF!,$I$5:$J$6,2,FALSE),FALSE),"")</f>
        <v/>
      </c>
      <c r="L552" s="43"/>
    </row>
    <row r="553" spans="11:12" x14ac:dyDescent="0.3">
      <c r="K553" s="43" t="str">
        <f>IFERROR(VLOOKUP(#REF!,$K$7:$N$552,HLOOKUP(#REF!,$I$5:$J$6,2,FALSE),FALSE),"")</f>
        <v/>
      </c>
      <c r="L553" s="43"/>
    </row>
    <row r="554" spans="11:12" x14ac:dyDescent="0.3">
      <c r="K554" s="43" t="str">
        <f>IFERROR(VLOOKUP(#REF!,$K$7:$N$552,HLOOKUP(#REF!,$I$5:$J$6,2,FALSE),FALSE),"")</f>
        <v/>
      </c>
      <c r="L554" s="43"/>
    </row>
    <row r="555" spans="11:12" x14ac:dyDescent="0.3">
      <c r="K555" s="43" t="str">
        <f>IFERROR(VLOOKUP(#REF!,$K$7:$N$552,HLOOKUP(#REF!,$I$5:$J$6,2,FALSE),FALSE),"")</f>
        <v/>
      </c>
      <c r="L555" s="43"/>
    </row>
    <row r="556" spans="11:12" x14ac:dyDescent="0.3">
      <c r="K556" s="43" t="str">
        <f>IFERROR(VLOOKUP(#REF!,$K$7:$N$552,HLOOKUP(#REF!,$I$5:$J$6,2,FALSE),FALSE),"")</f>
        <v/>
      </c>
      <c r="L556" s="43"/>
    </row>
    <row r="557" spans="11:12" x14ac:dyDescent="0.3">
      <c r="K557" s="43" t="str">
        <f>IFERROR(VLOOKUP(#REF!,$K$7:$N$552,HLOOKUP(#REF!,$I$5:$J$6,2,FALSE),FALSE),"")</f>
        <v/>
      </c>
      <c r="L557" s="43"/>
    </row>
    <row r="558" spans="11:12" x14ac:dyDescent="0.3">
      <c r="K558" s="43" t="str">
        <f>IFERROR(VLOOKUP(#REF!,$K$7:$N$552,HLOOKUP(#REF!,$I$5:$J$6,2,FALSE),FALSE),"")</f>
        <v/>
      </c>
      <c r="L558" s="43"/>
    </row>
    <row r="559" spans="11:12" x14ac:dyDescent="0.3">
      <c r="K559" s="43" t="str">
        <f>IFERROR(VLOOKUP(#REF!,$K$7:$N$552,HLOOKUP(#REF!,$I$5:$J$6,2,FALSE),FALSE),"")</f>
        <v/>
      </c>
      <c r="L559" s="43"/>
    </row>
    <row r="560" spans="11:12" x14ac:dyDescent="0.3">
      <c r="K560" s="43" t="str">
        <f>IFERROR(VLOOKUP(#REF!,$K$7:$N$552,HLOOKUP(#REF!,$I$5:$J$6,2,FALSE),FALSE),"")</f>
        <v/>
      </c>
      <c r="L560" s="43"/>
    </row>
    <row r="561" spans="11:12" x14ac:dyDescent="0.3">
      <c r="K561" s="43" t="str">
        <f>IFERROR(VLOOKUP(#REF!,$K$7:$N$552,HLOOKUP(#REF!,$I$5:$J$6,2,FALSE),FALSE),"")</f>
        <v/>
      </c>
      <c r="L561" s="43"/>
    </row>
    <row r="562" spans="11:12" x14ac:dyDescent="0.3">
      <c r="K562" s="43" t="str">
        <f>IFERROR(VLOOKUP(#REF!,$K$7:$N$552,HLOOKUP(#REF!,$I$5:$J$6,2,FALSE),FALSE),"")</f>
        <v/>
      </c>
      <c r="L562" s="43"/>
    </row>
    <row r="563" spans="11:12" x14ac:dyDescent="0.3">
      <c r="K563" s="43" t="str">
        <f>IFERROR(VLOOKUP(#REF!,$K$7:$N$552,HLOOKUP(#REF!,$I$5:$J$6,2,FALSE),FALSE),"")</f>
        <v/>
      </c>
      <c r="L563" s="43"/>
    </row>
    <row r="564" spans="11:12" x14ac:dyDescent="0.3">
      <c r="K564" s="43" t="str">
        <f>IFERROR(VLOOKUP(#REF!,$K$7:$N$552,HLOOKUP(#REF!,$I$5:$J$6,2,FALSE),FALSE),"")</f>
        <v/>
      </c>
      <c r="L564" s="43"/>
    </row>
    <row r="565" spans="11:12" x14ac:dyDescent="0.3">
      <c r="K565" s="43" t="str">
        <f>IFERROR(VLOOKUP(#REF!,$K$7:$N$552,HLOOKUP(#REF!,$I$5:$J$6,2,FALSE),FALSE),"")</f>
        <v/>
      </c>
      <c r="L565" s="43"/>
    </row>
    <row r="566" spans="11:12" x14ac:dyDescent="0.3">
      <c r="K566" s="43" t="str">
        <f>IFERROR(VLOOKUP(#REF!,$K$7:$N$552,HLOOKUP(#REF!,$I$5:$J$6,2,FALSE),FALSE),"")</f>
        <v/>
      </c>
      <c r="L566" s="43"/>
    </row>
    <row r="567" spans="11:12" x14ac:dyDescent="0.3">
      <c r="K567" s="43" t="str">
        <f>IFERROR(VLOOKUP(#REF!,$K$7:$N$552,HLOOKUP(#REF!,$I$5:$J$6,2,FALSE),FALSE),"")</f>
        <v/>
      </c>
      <c r="L567" s="43"/>
    </row>
    <row r="568" spans="11:12" x14ac:dyDescent="0.3">
      <c r="K568" s="43" t="str">
        <f>IFERROR(VLOOKUP(#REF!,$K$7:$N$552,HLOOKUP(#REF!,$I$5:$J$6,2,FALSE),FALSE),"")</f>
        <v/>
      </c>
      <c r="L568" s="43"/>
    </row>
    <row r="569" spans="11:12" x14ac:dyDescent="0.3">
      <c r="K569" s="43" t="str">
        <f>IFERROR(VLOOKUP(#REF!,$K$7:$N$552,HLOOKUP(#REF!,$I$5:$J$6,2,FALSE),FALSE),"")</f>
        <v/>
      </c>
      <c r="L569" s="43"/>
    </row>
    <row r="570" spans="11:12" x14ac:dyDescent="0.3">
      <c r="K570" s="43" t="str">
        <f>IFERROR(VLOOKUP(#REF!,$K$7:$N$552,HLOOKUP(#REF!,$I$5:$J$6,2,FALSE),FALSE),"")</f>
        <v/>
      </c>
      <c r="L570" s="43"/>
    </row>
    <row r="571" spans="11:12" x14ac:dyDescent="0.3">
      <c r="K571" s="43" t="str">
        <f>IFERROR(VLOOKUP(#REF!,$K$7:$N$552,HLOOKUP(#REF!,$I$5:$J$6,2,FALSE),FALSE),"")</f>
        <v/>
      </c>
      <c r="L571" s="43"/>
    </row>
    <row r="572" spans="11:12" x14ac:dyDescent="0.3">
      <c r="K572" s="43" t="str">
        <f>IFERROR(VLOOKUP(#REF!,$K$7:$N$552,HLOOKUP(#REF!,$I$5:$J$6,2,FALSE),FALSE),"")</f>
        <v/>
      </c>
      <c r="L572" s="43"/>
    </row>
    <row r="573" spans="11:12" x14ac:dyDescent="0.3">
      <c r="K573" s="43" t="str">
        <f>IFERROR(VLOOKUP(#REF!,$K$7:$N$552,HLOOKUP(#REF!,$I$5:$J$6,2,FALSE),FALSE),"")</f>
        <v/>
      </c>
      <c r="L573" s="43"/>
    </row>
    <row r="574" spans="11:12" x14ac:dyDescent="0.3">
      <c r="K574" s="43" t="str">
        <f>IFERROR(VLOOKUP(#REF!,$K$7:$N$552,HLOOKUP(#REF!,$I$5:$J$6,2,FALSE),FALSE),"")</f>
        <v/>
      </c>
      <c r="L574" s="43"/>
    </row>
    <row r="575" spans="11:12" x14ac:dyDescent="0.3">
      <c r="K575" s="43" t="str">
        <f>IFERROR(VLOOKUP(#REF!,$K$7:$N$552,HLOOKUP(#REF!,$I$5:$J$6,2,FALSE),FALSE),"")</f>
        <v/>
      </c>
      <c r="L575" s="43"/>
    </row>
    <row r="576" spans="11:12" x14ac:dyDescent="0.3">
      <c r="K576" s="43" t="str">
        <f>IFERROR(VLOOKUP(#REF!,$K$7:$N$552,HLOOKUP(#REF!,$I$5:$J$6,2,FALSE),FALSE),"")</f>
        <v/>
      </c>
      <c r="L576" s="43"/>
    </row>
    <row r="577" spans="11:12" x14ac:dyDescent="0.3">
      <c r="K577" s="43" t="str">
        <f>IFERROR(VLOOKUP(#REF!,$K$7:$N$552,HLOOKUP(#REF!,$I$5:$J$6,2,FALSE),FALSE),"")</f>
        <v/>
      </c>
      <c r="L577" s="43"/>
    </row>
    <row r="578" spans="11:12" x14ac:dyDescent="0.3">
      <c r="K578" s="43" t="str">
        <f>IFERROR(VLOOKUP(#REF!,$K$7:$N$552,HLOOKUP(#REF!,$I$5:$J$6,2,FALSE),FALSE),"")</f>
        <v/>
      </c>
      <c r="L578" s="43"/>
    </row>
    <row r="579" spans="11:12" x14ac:dyDescent="0.3">
      <c r="K579" s="43" t="str">
        <f>IFERROR(VLOOKUP(#REF!,$K$7:$N$552,HLOOKUP(#REF!,$I$5:$J$6,2,FALSE),FALSE),"")</f>
        <v/>
      </c>
      <c r="L579" s="43"/>
    </row>
    <row r="580" spans="11:12" x14ac:dyDescent="0.3">
      <c r="K580" s="43" t="str">
        <f>IFERROR(VLOOKUP(#REF!,$K$7:$N$552,HLOOKUP(#REF!,$I$5:$J$6,2,FALSE),FALSE),"")</f>
        <v/>
      </c>
      <c r="L580" s="43"/>
    </row>
    <row r="581" spans="11:12" x14ac:dyDescent="0.3">
      <c r="K581" s="43" t="str">
        <f>IFERROR(VLOOKUP(#REF!,$K$7:$N$552,HLOOKUP(#REF!,$I$5:$J$6,2,FALSE),FALSE),"")</f>
        <v/>
      </c>
      <c r="L581" s="43"/>
    </row>
    <row r="582" spans="11:12" x14ac:dyDescent="0.3">
      <c r="K582" s="43" t="str">
        <f>IFERROR(VLOOKUP(#REF!,$K$7:$N$552,HLOOKUP(#REF!,$I$5:$J$6,2,FALSE),FALSE),"")</f>
        <v/>
      </c>
      <c r="L582" s="43"/>
    </row>
    <row r="583" spans="11:12" x14ac:dyDescent="0.3">
      <c r="K583" s="43" t="str">
        <f>IFERROR(VLOOKUP(#REF!,$K$7:$N$552,HLOOKUP(#REF!,$I$5:$J$6,2,FALSE),FALSE),"")</f>
        <v/>
      </c>
      <c r="L583" s="43"/>
    </row>
    <row r="584" spans="11:12" x14ac:dyDescent="0.3">
      <c r="K584" s="43" t="str">
        <f>IFERROR(VLOOKUP(#REF!,$K$7:$N$552,HLOOKUP(#REF!,$I$5:$J$6,2,FALSE),FALSE),"")</f>
        <v/>
      </c>
      <c r="L584" s="43"/>
    </row>
    <row r="585" spans="11:12" x14ac:dyDescent="0.3">
      <c r="K585" s="43" t="str">
        <f>IFERROR(VLOOKUP(#REF!,$K$7:$N$552,HLOOKUP(#REF!,$I$5:$J$6,2,FALSE),FALSE),"")</f>
        <v/>
      </c>
      <c r="L585" s="43"/>
    </row>
    <row r="586" spans="11:12" x14ac:dyDescent="0.3">
      <c r="K586" s="43" t="str">
        <f>IFERROR(VLOOKUP(#REF!,$K$7:$N$552,HLOOKUP(#REF!,$I$5:$J$6,2,FALSE),FALSE),"")</f>
        <v/>
      </c>
      <c r="L586" s="43"/>
    </row>
    <row r="587" spans="11:12" x14ac:dyDescent="0.3">
      <c r="K587" s="43" t="str">
        <f>IFERROR(VLOOKUP(#REF!,$K$7:$N$552,HLOOKUP(#REF!,$I$5:$J$6,2,FALSE),FALSE),"")</f>
        <v/>
      </c>
      <c r="L587" s="43"/>
    </row>
    <row r="588" spans="11:12" x14ac:dyDescent="0.3">
      <c r="K588" s="43" t="str">
        <f>IFERROR(VLOOKUP(#REF!,$K$7:$N$552,HLOOKUP(#REF!,$I$5:$J$6,2,FALSE),FALSE),"")</f>
        <v/>
      </c>
      <c r="L588" s="43"/>
    </row>
    <row r="589" spans="11:12" x14ac:dyDescent="0.3">
      <c r="K589" s="43" t="str">
        <f>IFERROR(VLOOKUP(#REF!,$K$7:$N$552,HLOOKUP(#REF!,$I$5:$J$6,2,FALSE),FALSE),"")</f>
        <v/>
      </c>
      <c r="L589" s="43"/>
    </row>
    <row r="590" spans="11:12" x14ac:dyDescent="0.3">
      <c r="K590" s="43" t="str">
        <f>IFERROR(VLOOKUP(#REF!,$K$7:$N$552,HLOOKUP(#REF!,$I$5:$J$6,2,FALSE),FALSE),"")</f>
        <v/>
      </c>
      <c r="L590" s="43"/>
    </row>
    <row r="591" spans="11:12" x14ac:dyDescent="0.3">
      <c r="K591" s="43" t="str">
        <f>IFERROR(VLOOKUP(#REF!,$K$7:$N$552,HLOOKUP(#REF!,$I$5:$J$6,2,FALSE),FALSE),"")</f>
        <v/>
      </c>
      <c r="L591" s="43"/>
    </row>
    <row r="592" spans="11:12" x14ac:dyDescent="0.3">
      <c r="K592" s="43" t="str">
        <f>IFERROR(VLOOKUP(#REF!,$K$7:$N$552,HLOOKUP(#REF!,$I$5:$J$6,2,FALSE),FALSE),"")</f>
        <v/>
      </c>
      <c r="L592" s="43"/>
    </row>
    <row r="593" spans="11:12" x14ac:dyDescent="0.3">
      <c r="K593" s="43" t="str">
        <f>IFERROR(VLOOKUP(#REF!,$K$7:$N$552,HLOOKUP(#REF!,$I$5:$J$6,2,FALSE),FALSE),"")</f>
        <v/>
      </c>
      <c r="L593" s="43"/>
    </row>
    <row r="594" spans="11:12" x14ac:dyDescent="0.3">
      <c r="K594" s="43" t="str">
        <f>IFERROR(VLOOKUP(#REF!,$K$7:$N$552,HLOOKUP(#REF!,$I$5:$J$6,2,FALSE),FALSE),"")</f>
        <v/>
      </c>
      <c r="L594" s="43"/>
    </row>
    <row r="595" spans="11:12" x14ac:dyDescent="0.3">
      <c r="K595" s="43" t="str">
        <f>IFERROR(VLOOKUP(#REF!,$K$7:$N$552,HLOOKUP(#REF!,$I$5:$J$6,2,FALSE),FALSE),"")</f>
        <v/>
      </c>
      <c r="L595" s="43"/>
    </row>
    <row r="596" spans="11:12" x14ac:dyDescent="0.3">
      <c r="K596" s="43" t="str">
        <f>IFERROR(VLOOKUP(#REF!,$K$7:$N$552,HLOOKUP(#REF!,$I$5:$J$6,2,FALSE),FALSE),"")</f>
        <v/>
      </c>
      <c r="L596" s="43"/>
    </row>
    <row r="597" spans="11:12" x14ac:dyDescent="0.3">
      <c r="K597" s="43" t="str">
        <f>IFERROR(VLOOKUP(#REF!,$K$7:$N$552,HLOOKUP(#REF!,$I$5:$J$6,2,FALSE),FALSE),"")</f>
        <v/>
      </c>
      <c r="L597" s="43"/>
    </row>
    <row r="598" spans="11:12" x14ac:dyDescent="0.3">
      <c r="K598" s="43" t="str">
        <f>IFERROR(VLOOKUP(#REF!,$K$7:$N$552,HLOOKUP(#REF!,$I$5:$J$6,2,FALSE),FALSE),"")</f>
        <v/>
      </c>
      <c r="L598" s="43"/>
    </row>
    <row r="599" spans="11:12" x14ac:dyDescent="0.3">
      <c r="K599" s="43" t="str">
        <f>IFERROR(VLOOKUP(#REF!,$K$7:$N$552,HLOOKUP(#REF!,$I$5:$J$6,2,FALSE),FALSE),"")</f>
        <v/>
      </c>
      <c r="L599" s="43"/>
    </row>
    <row r="600" spans="11:12" x14ac:dyDescent="0.3">
      <c r="K600" s="43" t="str">
        <f>IFERROR(VLOOKUP(#REF!,$K$7:$N$552,HLOOKUP(#REF!,$I$5:$J$6,2,FALSE),FALSE),"")</f>
        <v/>
      </c>
      <c r="L600" s="43"/>
    </row>
    <row r="601" spans="11:12" x14ac:dyDescent="0.3">
      <c r="K601" s="43" t="str">
        <f>IFERROR(VLOOKUP(#REF!,$K$7:$N$552,HLOOKUP(#REF!,$I$5:$J$6,2,FALSE),FALSE),"")</f>
        <v/>
      </c>
      <c r="L601" s="43"/>
    </row>
    <row r="602" spans="11:12" x14ac:dyDescent="0.3">
      <c r="K602" s="43" t="str">
        <f>IFERROR(VLOOKUP(#REF!,$K$7:$N$552,HLOOKUP(#REF!,$I$5:$J$6,2,FALSE),FALSE),"")</f>
        <v/>
      </c>
      <c r="L602" s="43"/>
    </row>
    <row r="603" spans="11:12" x14ac:dyDescent="0.3">
      <c r="K603" s="43" t="str">
        <f>IFERROR(VLOOKUP(#REF!,$K$7:$N$552,HLOOKUP(#REF!,$I$5:$J$6,2,FALSE),FALSE),"")</f>
        <v/>
      </c>
      <c r="L603" s="43"/>
    </row>
    <row r="604" spans="11:12" x14ac:dyDescent="0.3">
      <c r="K604" s="43" t="str">
        <f>IFERROR(VLOOKUP(#REF!,$K$7:$N$552,HLOOKUP(#REF!,$I$5:$J$6,2,FALSE),FALSE),"")</f>
        <v/>
      </c>
      <c r="L604" s="43"/>
    </row>
    <row r="605" spans="11:12" x14ac:dyDescent="0.3">
      <c r="K605" s="43" t="str">
        <f>IFERROR(VLOOKUP(#REF!,$K$7:$N$552,HLOOKUP(#REF!,$I$5:$J$6,2,FALSE),FALSE),"")</f>
        <v/>
      </c>
      <c r="L605" s="43"/>
    </row>
    <row r="606" spans="11:12" x14ac:dyDescent="0.3">
      <c r="K606" s="43" t="str">
        <f>IFERROR(VLOOKUP(#REF!,$K$7:$N$552,HLOOKUP(#REF!,$I$5:$J$6,2,FALSE),FALSE),"")</f>
        <v/>
      </c>
      <c r="L606" s="43"/>
    </row>
    <row r="607" spans="11:12" x14ac:dyDescent="0.3">
      <c r="K607" s="43" t="str">
        <f>IFERROR(VLOOKUP(#REF!,$K$7:$N$552,HLOOKUP(#REF!,$I$5:$J$6,2,FALSE),FALSE),"")</f>
        <v/>
      </c>
      <c r="L607" s="43"/>
    </row>
    <row r="608" spans="11:12" x14ac:dyDescent="0.3">
      <c r="K608" s="43" t="str">
        <f>IFERROR(VLOOKUP(#REF!,$K$7:$N$552,HLOOKUP(#REF!,$I$5:$J$6,2,FALSE),FALSE),"")</f>
        <v/>
      </c>
      <c r="L608" s="43"/>
    </row>
    <row r="609" spans="11:12" x14ac:dyDescent="0.3">
      <c r="K609" s="43" t="str">
        <f>IFERROR(VLOOKUP(#REF!,$K$7:$N$552,HLOOKUP(#REF!,$I$5:$J$6,2,FALSE),FALSE),"")</f>
        <v/>
      </c>
      <c r="L609" s="43"/>
    </row>
    <row r="610" spans="11:12" x14ac:dyDescent="0.3">
      <c r="K610" s="43" t="str">
        <f>IFERROR(VLOOKUP(#REF!,$K$7:$N$552,HLOOKUP(#REF!,$I$5:$J$6,2,FALSE),FALSE),"")</f>
        <v/>
      </c>
      <c r="L610" s="43"/>
    </row>
    <row r="611" spans="11:12" x14ac:dyDescent="0.3">
      <c r="K611" s="43" t="str">
        <f>IFERROR(VLOOKUP(#REF!,$K$7:$N$552,HLOOKUP(#REF!,$I$5:$J$6,2,FALSE),FALSE),"")</f>
        <v/>
      </c>
      <c r="L611" s="43"/>
    </row>
    <row r="612" spans="11:12" x14ac:dyDescent="0.3">
      <c r="K612" s="43" t="str">
        <f>IFERROR(VLOOKUP(#REF!,$K$7:$N$552,HLOOKUP(#REF!,$I$5:$J$6,2,FALSE),FALSE),"")</f>
        <v/>
      </c>
      <c r="L612" s="43"/>
    </row>
    <row r="613" spans="11:12" x14ac:dyDescent="0.3">
      <c r="K613" s="43" t="str">
        <f>IFERROR(VLOOKUP(#REF!,$K$7:$N$552,HLOOKUP(#REF!,$I$5:$J$6,2,FALSE),FALSE),"")</f>
        <v/>
      </c>
      <c r="L613" s="43"/>
    </row>
    <row r="614" spans="11:12" x14ac:dyDescent="0.3">
      <c r="K614" s="43" t="str">
        <f>IFERROR(VLOOKUP(#REF!,$K$7:$N$552,HLOOKUP(#REF!,$I$5:$J$6,2,FALSE),FALSE),"")</f>
        <v/>
      </c>
      <c r="L614" s="43"/>
    </row>
    <row r="615" spans="11:12" x14ac:dyDescent="0.3">
      <c r="K615" s="43" t="str">
        <f>IFERROR(VLOOKUP(#REF!,$K$7:$N$552,HLOOKUP(#REF!,$I$5:$J$6,2,FALSE),FALSE),"")</f>
        <v/>
      </c>
      <c r="L615" s="43"/>
    </row>
    <row r="616" spans="11:12" x14ac:dyDescent="0.3">
      <c r="K616" s="43" t="str">
        <f>IFERROR(VLOOKUP(#REF!,$K$7:$N$552,HLOOKUP(#REF!,$I$5:$J$6,2,FALSE),FALSE),"")</f>
        <v/>
      </c>
      <c r="L616" s="43"/>
    </row>
    <row r="617" spans="11:12" x14ac:dyDescent="0.3">
      <c r="K617" s="43" t="str">
        <f>IFERROR(VLOOKUP(#REF!,$K$7:$N$552,HLOOKUP(#REF!,$I$5:$J$6,2,FALSE),FALSE),"")</f>
        <v/>
      </c>
      <c r="L617" s="43"/>
    </row>
    <row r="618" spans="11:12" x14ac:dyDescent="0.3">
      <c r="K618" s="43" t="str">
        <f>IFERROR(VLOOKUP(#REF!,$K$7:$N$552,HLOOKUP(#REF!,$I$5:$J$6,2,FALSE),FALSE),"")</f>
        <v/>
      </c>
      <c r="L618" s="43"/>
    </row>
    <row r="619" spans="11:12" x14ac:dyDescent="0.3">
      <c r="K619" s="43" t="str">
        <f>IFERROR(VLOOKUP(#REF!,$K$7:$N$552,HLOOKUP(#REF!,$I$5:$J$6,2,FALSE),FALSE),"")</f>
        <v/>
      </c>
      <c r="L619" s="43"/>
    </row>
    <row r="620" spans="11:12" x14ac:dyDescent="0.3">
      <c r="K620" s="43" t="str">
        <f>IFERROR(VLOOKUP(#REF!,$K$7:$N$552,HLOOKUP(#REF!,$I$5:$J$6,2,FALSE),FALSE),"")</f>
        <v/>
      </c>
      <c r="L620" s="43"/>
    </row>
    <row r="621" spans="11:12" x14ac:dyDescent="0.3">
      <c r="K621" s="43" t="str">
        <f>IFERROR(VLOOKUP(#REF!,$K$7:$N$552,HLOOKUP(#REF!,$I$5:$J$6,2,FALSE),FALSE),"")</f>
        <v/>
      </c>
      <c r="L621" s="43"/>
    </row>
    <row r="622" spans="11:12" x14ac:dyDescent="0.3">
      <c r="K622" s="43" t="str">
        <f>IFERROR(VLOOKUP(#REF!,$K$7:$N$552,HLOOKUP(#REF!,$I$5:$J$6,2,FALSE),FALSE),"")</f>
        <v/>
      </c>
      <c r="L622" s="43"/>
    </row>
    <row r="623" spans="11:12" x14ac:dyDescent="0.3">
      <c r="K623" s="43" t="str">
        <f>IFERROR(VLOOKUP(#REF!,$K$7:$N$552,HLOOKUP(#REF!,$I$5:$J$6,2,FALSE),FALSE),"")</f>
        <v/>
      </c>
      <c r="L623" s="43"/>
    </row>
    <row r="624" spans="11:12" x14ac:dyDescent="0.3">
      <c r="K624" s="43" t="str">
        <f>IFERROR(VLOOKUP(#REF!,$K$7:$N$552,HLOOKUP(#REF!,I622:J623,2,FALSE),FALSE),"")</f>
        <v/>
      </c>
      <c r="L624" s="43"/>
    </row>
    <row r="625" spans="11:12" x14ac:dyDescent="0.3">
      <c r="K625" s="43" t="str">
        <f>IFERROR(VLOOKUP(#REF!,$K$7:$N$552,HLOOKUP(#REF!,I623:J624,2,FALSE),FALSE),"")</f>
        <v/>
      </c>
      <c r="L625" s="43"/>
    </row>
    <row r="626" spans="11:12" x14ac:dyDescent="0.3">
      <c r="K626" s="43" t="str">
        <f>IFERROR(VLOOKUP(#REF!,$K$7:$N$552,HLOOKUP(#REF!,I624:J625,2,FALSE),FALSE),"")</f>
        <v/>
      </c>
      <c r="L626" s="43"/>
    </row>
    <row r="627" spans="11:12" x14ac:dyDescent="0.3">
      <c r="K627" s="43" t="str">
        <f>IFERROR(VLOOKUP(#REF!,$K$7:$N$552,HLOOKUP(#REF!,I625:J626,2,FALSE),FALSE),"")</f>
        <v/>
      </c>
      <c r="L627" s="43"/>
    </row>
    <row r="628" spans="11:12" x14ac:dyDescent="0.3">
      <c r="K628" s="43" t="str">
        <f>IFERROR(VLOOKUP(#REF!,$K$7:$N$552,HLOOKUP(#REF!,I626:J627,2,FALSE),FALSE),"")</f>
        <v/>
      </c>
      <c r="L628" s="43"/>
    </row>
    <row r="629" spans="11:12" x14ac:dyDescent="0.3">
      <c r="K629" s="43" t="str">
        <f>IFERROR(VLOOKUP(#REF!,$K$7:$N$552,HLOOKUP(#REF!,I627:J628,2,FALSE),FALSE),"")</f>
        <v/>
      </c>
      <c r="L629" s="43"/>
    </row>
    <row r="630" spans="11:12" x14ac:dyDescent="0.3">
      <c r="K630" s="43" t="str">
        <f>IFERROR(VLOOKUP(#REF!,$K$7:$N$552,HLOOKUP(#REF!,I628:J629,2,FALSE),FALSE),"")</f>
        <v/>
      </c>
      <c r="L630" s="43"/>
    </row>
    <row r="631" spans="11:12" x14ac:dyDescent="0.3">
      <c r="K631" s="43" t="str">
        <f>IFERROR(VLOOKUP(#REF!,$K$7:$N$552,HLOOKUP(#REF!,I629:J630,2,FALSE),FALSE),"")</f>
        <v/>
      </c>
      <c r="L631" s="43"/>
    </row>
    <row r="632" spans="11:12" x14ac:dyDescent="0.3">
      <c r="K632" s="43" t="str">
        <f>IFERROR(VLOOKUP(#REF!,$K$7:$N$552,HLOOKUP(#REF!,I630:J631,2,FALSE),FALSE),"")</f>
        <v/>
      </c>
      <c r="L632" s="43"/>
    </row>
    <row r="633" spans="11:12" x14ac:dyDescent="0.3">
      <c r="K633" s="43" t="str">
        <f>IFERROR(VLOOKUP(#REF!,$K$7:$N$552,HLOOKUP(#REF!,I631:J632,2,FALSE),FALSE),"")</f>
        <v/>
      </c>
      <c r="L633" s="43"/>
    </row>
    <row r="634" spans="11:12" x14ac:dyDescent="0.3">
      <c r="K634" s="43" t="str">
        <f>IFERROR(VLOOKUP(#REF!,$K$7:$N$552,HLOOKUP(#REF!,I632:J633,2,FALSE),FALSE),"")</f>
        <v/>
      </c>
      <c r="L634" s="43"/>
    </row>
    <row r="635" spans="11:12" x14ac:dyDescent="0.3">
      <c r="K635" s="42" t="str">
        <f>IFERROR(VLOOKUP(#REF!,K635:N640,HLOOKUP(#REF!,I633:J634,2,FALSE),FALSE),"")</f>
        <v/>
      </c>
    </row>
    <row r="636" spans="11:12" x14ac:dyDescent="0.3">
      <c r="K636" s="42" t="str">
        <f>IFERROR(VLOOKUP(#REF!,K636:N641,HLOOKUP(#REF!,I634:J635,2,FALSE),FALSE),"")</f>
        <v/>
      </c>
    </row>
    <row r="637" spans="11:12" x14ac:dyDescent="0.3">
      <c r="K637" s="42" t="str">
        <f>IFERROR(VLOOKUP(#REF!,K637:N642,HLOOKUP(#REF!,I635:J636,2,FALSE),FALSE),"")</f>
        <v/>
      </c>
    </row>
    <row r="638" spans="11:12" x14ac:dyDescent="0.3">
      <c r="K638" s="42" t="str">
        <f>IFERROR(VLOOKUP(#REF!,K638:N643,HLOOKUP(#REF!,I636:J637,2,FALSE),FALSE),"")</f>
        <v/>
      </c>
    </row>
    <row r="639" spans="11:12" x14ac:dyDescent="0.3">
      <c r="K639" s="42" t="str">
        <f>IFERROR(VLOOKUP(#REF!,K639:N644,HLOOKUP(#REF!,I637:J638,2,FALSE),FALSE),"")</f>
        <v/>
      </c>
    </row>
    <row r="640" spans="11:12" x14ac:dyDescent="0.3">
      <c r="K640" s="42" t="str">
        <f>IFERROR(VLOOKUP(#REF!,K640:N645,HLOOKUP(#REF!,I638:J639,2,FALSE),FALSE),"")</f>
        <v/>
      </c>
    </row>
    <row r="641" spans="11:11" x14ac:dyDescent="0.3">
      <c r="K641" s="42" t="str">
        <f>IFERROR(VLOOKUP(#REF!,K641:N646,HLOOKUP(#REF!,I639:J640,2,FALSE),FALSE),"")</f>
        <v/>
      </c>
    </row>
    <row r="642" spans="11:11" x14ac:dyDescent="0.3">
      <c r="K642" s="42" t="str">
        <f>IFERROR(VLOOKUP(#REF!,K642:N647,HLOOKUP(#REF!,I640:J641,2,FALSE),FALSE),"")</f>
        <v/>
      </c>
    </row>
    <row r="643" spans="11:11" x14ac:dyDescent="0.3">
      <c r="K643" s="42" t="str">
        <f>IFERROR(VLOOKUP(#REF!,K643:N648,HLOOKUP(#REF!,I641:J642,2,FALSE),FALSE),"")</f>
        <v/>
      </c>
    </row>
    <row r="644" spans="11:11" x14ac:dyDescent="0.3">
      <c r="K644" s="42" t="str">
        <f>IFERROR(VLOOKUP(#REF!,K644:N649,HLOOKUP(#REF!,I642:J643,2,FALSE),FALSE),"")</f>
        <v/>
      </c>
    </row>
    <row r="645" spans="11:11" x14ac:dyDescent="0.3">
      <c r="K645" s="42" t="str">
        <f>IFERROR(VLOOKUP(#REF!,K645:N650,HLOOKUP(#REF!,I643:J644,2,FALSE),FALSE),"")</f>
        <v/>
      </c>
    </row>
    <row r="646" spans="11:11" x14ac:dyDescent="0.3">
      <c r="K646" s="42" t="str">
        <f>IFERROR(VLOOKUP(#REF!,K646:N651,HLOOKUP(#REF!,I644:J645,2,FALSE),FALSE),"")</f>
        <v/>
      </c>
    </row>
    <row r="647" spans="11:11" x14ac:dyDescent="0.3">
      <c r="K647" s="42" t="str">
        <f>IFERROR(VLOOKUP(#REF!,K647:N652,HLOOKUP(#REF!,I645:J646,2,FALSE),FALSE),"")</f>
        <v/>
      </c>
    </row>
    <row r="648" spans="11:11" x14ac:dyDescent="0.3">
      <c r="K648" s="42" t="str">
        <f>IFERROR(VLOOKUP(#REF!,K648:N653,HLOOKUP(#REF!,I646:J647,2,FALSE),FALSE),"")</f>
        <v/>
      </c>
    </row>
    <row r="649" spans="11:11" x14ac:dyDescent="0.3">
      <c r="K649" s="42" t="str">
        <f>IFERROR(VLOOKUP(#REF!,K649:N654,HLOOKUP(#REF!,I647:J648,2,FALSE),FALSE),"")</f>
        <v/>
      </c>
    </row>
    <row r="650" spans="11:11" x14ac:dyDescent="0.3">
      <c r="K650" s="42" t="str">
        <f>IFERROR(VLOOKUP(#REF!,K650:N655,HLOOKUP(#REF!,I648:J649,2,FALSE),FALSE),"")</f>
        <v/>
      </c>
    </row>
    <row r="651" spans="11:11" x14ac:dyDescent="0.3">
      <c r="K651" s="42" t="str">
        <f>IFERROR(VLOOKUP(#REF!,K651:N656,HLOOKUP(#REF!,I649:J650,2,FALSE),FALSE),"")</f>
        <v/>
      </c>
    </row>
    <row r="652" spans="11:11" x14ac:dyDescent="0.3">
      <c r="K652" s="42" t="str">
        <f>IFERROR(VLOOKUP(#REF!,K652:N657,HLOOKUP(#REF!,I650:J651,2,FALSE),FALSE),"")</f>
        <v/>
      </c>
    </row>
    <row r="653" spans="11:11" x14ac:dyDescent="0.3">
      <c r="K653" s="42" t="str">
        <f>IFERROR(VLOOKUP(#REF!,K653:N658,HLOOKUP(#REF!,I651:J652,2,FALSE),FALSE),"")</f>
        <v/>
      </c>
    </row>
    <row r="654" spans="11:11" x14ac:dyDescent="0.3">
      <c r="K654" s="42" t="str">
        <f>IFERROR(VLOOKUP(#REF!,K654:N659,HLOOKUP(#REF!,I652:J653,2,FALSE),FALSE),"")</f>
        <v/>
      </c>
    </row>
    <row r="655" spans="11:11" x14ac:dyDescent="0.3">
      <c r="K655" s="42" t="str">
        <f>IFERROR(VLOOKUP(#REF!,K655:N660,HLOOKUP(#REF!,I653:J654,2,FALSE),FALSE),"")</f>
        <v/>
      </c>
    </row>
  </sheetData>
  <sheetProtection algorithmName="SHA-512" hashValue="0aEphYEJvf/7PvoJvYyLcSnUayHGYntaB9jPQkUc8i7QmD/uBbvDw6KdDou+KZFyRGdV9X1ek55IZZhBMTdF3Q==" saltValue="w7+NrKEMwm8SLFSXFqxArQ==" spinCount="100000" sheet="1" objects="1" scenarios="1"/>
  <mergeCells count="2">
    <mergeCell ref="A4:H4"/>
    <mergeCell ref="I4:L4"/>
  </mergeCells>
  <dataValidations count="3">
    <dataValidation type="list" allowBlank="1" showInputMessage="1" showErrorMessage="1" sqref="E7:E15 E17:E1048576" xr:uid="{0C5D776E-22AD-44C2-BF86-47B3DAEE6977}">
      <formula1>education</formula1>
    </dataValidation>
    <dataValidation type="whole" allowBlank="1" showInputMessage="1" showErrorMessage="1" sqref="F7:J1048576" xr:uid="{7DCE0FE4-65F9-4A46-926B-2A62E1F3578D}">
      <formula1>2000</formula1>
      <formula2>5000000</formula2>
    </dataValidation>
    <dataValidation type="list" allowBlank="1" showInputMessage="1" showErrorMessage="1" sqref="D6:D1048576" xr:uid="{ADF74BB5-A588-43E1-88A9-EBF8ECF8EBE3}">
      <formula1>"0,1,2,3,4,5,6,7,8,9,10+"</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E8EB-84B0-4B01-8E58-8265799A0DE4}">
  <dimension ref="A1:X1599"/>
  <sheetViews>
    <sheetView showGridLines="0" tabSelected="1" topLeftCell="D1" zoomScale="90" zoomScaleNormal="90" workbookViewId="0">
      <selection activeCell="I18" sqref="I18"/>
    </sheetView>
  </sheetViews>
  <sheetFormatPr defaultColWidth="9.109375" defaultRowHeight="14.4" x14ac:dyDescent="0.3"/>
  <cols>
    <col min="1" max="1" width="19.5546875" style="28" customWidth="1"/>
    <col min="2" max="2" width="16.33203125" style="28" customWidth="1"/>
    <col min="3" max="3" width="19" style="28" customWidth="1"/>
    <col min="4" max="5" width="14.33203125" style="28" customWidth="1"/>
    <col min="6" max="6" width="21.44140625" style="28" customWidth="1"/>
    <col min="7" max="7" width="20.88671875" style="28" customWidth="1"/>
    <col min="8" max="8" width="20.88671875" style="54" hidden="1" customWidth="1"/>
    <col min="9" max="9" width="18.33203125" style="29" customWidth="1"/>
    <col min="10" max="11" width="18.33203125" style="28" customWidth="1"/>
    <col min="12" max="12" width="16" style="28" customWidth="1"/>
    <col min="13" max="13" width="19.6640625" style="29" customWidth="1"/>
    <col min="14" max="15" width="15.44140625" style="55" customWidth="1"/>
    <col min="16" max="17" width="17.109375" style="28" customWidth="1"/>
    <col min="18" max="18" width="18.33203125" style="28" customWidth="1"/>
    <col min="19" max="19" width="17.44140625" style="58" customWidth="1"/>
    <col min="20" max="20" width="18.33203125" style="59" customWidth="1"/>
    <col min="21" max="21" width="20.6640625" style="58" customWidth="1"/>
    <col min="22" max="22" width="20.33203125" style="29" customWidth="1"/>
    <col min="23" max="23" width="18.33203125" style="28" customWidth="1"/>
    <col min="24" max="24" width="23.6640625" style="29" customWidth="1"/>
    <col min="25" max="16384" width="9.109375" style="28"/>
  </cols>
  <sheetData>
    <row r="1" spans="1:24" ht="13.8" x14ac:dyDescent="0.25">
      <c r="G1" s="54"/>
      <c r="H1" s="29"/>
      <c r="I1" s="28"/>
      <c r="L1" s="29"/>
      <c r="M1" s="55"/>
      <c r="N1" s="28"/>
      <c r="O1" s="28"/>
      <c r="R1" s="29"/>
      <c r="S1" s="29"/>
      <c r="T1" s="56"/>
      <c r="U1" s="29"/>
      <c r="V1" s="28"/>
      <c r="X1" s="28"/>
    </row>
    <row r="2" spans="1:24" ht="13.8" x14ac:dyDescent="0.25">
      <c r="G2" s="54"/>
      <c r="H2" s="29"/>
      <c r="I2" s="28"/>
      <c r="L2" s="29"/>
      <c r="M2" s="55"/>
      <c r="N2" s="28"/>
      <c r="O2" s="28"/>
      <c r="R2" s="29"/>
      <c r="S2" s="29"/>
      <c r="T2" s="56"/>
      <c r="U2" s="29"/>
      <c r="V2" s="28"/>
      <c r="X2" s="28"/>
    </row>
    <row r="3" spans="1:24" ht="13.8" x14ac:dyDescent="0.25">
      <c r="G3" s="54"/>
      <c r="H3" s="29"/>
      <c r="I3" s="28"/>
      <c r="L3" s="29"/>
      <c r="M3" s="55"/>
      <c r="N3" s="28"/>
      <c r="O3" s="28"/>
      <c r="R3" s="29"/>
      <c r="S3" s="29"/>
      <c r="T3" s="56"/>
      <c r="U3" s="29"/>
      <c r="V3" s="28"/>
      <c r="X3" s="28"/>
    </row>
    <row r="4" spans="1:24" ht="27" customHeight="1" thickBot="1" x14ac:dyDescent="0.3">
      <c r="A4" s="81" t="s">
        <v>57</v>
      </c>
      <c r="B4" s="82"/>
      <c r="C4" s="82"/>
      <c r="D4" s="82"/>
      <c r="E4" s="82"/>
      <c r="F4" s="82"/>
      <c r="G4" s="83"/>
      <c r="H4" s="57"/>
      <c r="I4" s="79" t="s">
        <v>49</v>
      </c>
      <c r="J4" s="80"/>
      <c r="K4" s="80"/>
      <c r="L4" s="80"/>
      <c r="M4" s="84"/>
      <c r="N4" s="79" t="s">
        <v>58</v>
      </c>
      <c r="O4" s="80"/>
      <c r="P4" s="80"/>
      <c r="Q4" s="80"/>
      <c r="R4" s="77" t="s">
        <v>78</v>
      </c>
      <c r="S4" s="78"/>
      <c r="T4" s="78"/>
      <c r="U4" s="78"/>
      <c r="V4" s="28"/>
      <c r="X4" s="28"/>
    </row>
    <row r="5" spans="1:24" s="35" customFormat="1" ht="45" customHeight="1" x14ac:dyDescent="0.25">
      <c r="A5" s="11" t="s">
        <v>5</v>
      </c>
      <c r="B5" s="11" t="s">
        <v>29</v>
      </c>
      <c r="C5" s="11" t="s">
        <v>3</v>
      </c>
      <c r="D5" s="11" t="s">
        <v>1</v>
      </c>
      <c r="E5" s="11" t="s">
        <v>2</v>
      </c>
      <c r="F5" s="11" t="s">
        <v>0</v>
      </c>
      <c r="G5" s="11" t="s">
        <v>8</v>
      </c>
      <c r="H5" s="35" t="s">
        <v>4</v>
      </c>
      <c r="I5" s="60" t="s">
        <v>74</v>
      </c>
      <c r="J5" s="61" t="s">
        <v>76</v>
      </c>
      <c r="K5" s="61" t="s">
        <v>77</v>
      </c>
      <c r="L5" s="61" t="s">
        <v>82</v>
      </c>
      <c r="M5" s="62" t="s">
        <v>10</v>
      </c>
      <c r="N5" s="61" t="s">
        <v>9</v>
      </c>
      <c r="O5" s="61" t="s">
        <v>64</v>
      </c>
      <c r="P5" s="61" t="s">
        <v>60</v>
      </c>
      <c r="Q5" s="61" t="s">
        <v>59</v>
      </c>
      <c r="R5" s="14" t="s">
        <v>73</v>
      </c>
      <c r="S5" s="61" t="s">
        <v>48</v>
      </c>
      <c r="T5" s="61" t="s">
        <v>71</v>
      </c>
      <c r="U5" s="62" t="s">
        <v>72</v>
      </c>
    </row>
    <row r="6" spans="1:24" ht="13.8" x14ac:dyDescent="0.25">
      <c r="A6" s="8" t="s">
        <v>32</v>
      </c>
      <c r="B6" s="8" t="s">
        <v>31</v>
      </c>
      <c r="C6" s="8" t="s">
        <v>35</v>
      </c>
      <c r="D6" s="8" t="s">
        <v>33</v>
      </c>
      <c r="E6" s="8" t="s">
        <v>34</v>
      </c>
      <c r="F6" s="8" t="s">
        <v>7</v>
      </c>
      <c r="G6" s="10">
        <v>62500</v>
      </c>
      <c r="H6" s="29" t="str">
        <f>IF(I6&lt;&gt;"","Yes","No")</f>
        <v>Yes</v>
      </c>
      <c r="I6" s="15">
        <f>IFERROR(VLOOKUP(_xlfn.CONCAT(CompensationAnalysis[[#This Row],[Job Title]],CompensationAnalysis[[#This Row],[Location]]),SalaryBands[],6,FALSE),"")</f>
        <v>65000</v>
      </c>
      <c r="J6" s="63">
        <f>IFERROR(VLOOKUP(_xlfn.CONCAT(CompensationAnalysis[[#This Row],[Job Title]],CompensationAnalysis[[#This Row],[Location]]),SalaryBands[],7,FALSE),"")</f>
        <v>85000</v>
      </c>
      <c r="K6" s="63">
        <f>IFERROR(VLOOKUP(_xlfn.CONCAT(CompensationAnalysis[[#This Row],[Job Title]],CompensationAnalysis[[#This Row],[Location]]),SalaryBands[],8,FALSE),"")</f>
        <v>105000</v>
      </c>
      <c r="L6" s="64" t="str">
        <f t="shared" ref="L6:L37" si="0">IF(G6&lt;&gt;"",IF(AND(G6&gt;I6,G6&lt;=K6),"Within Band",IF(G6&lt;I6,"Below Band",IF(G6&gt;K6,"Above Band"))),"")</f>
        <v>Below Band</v>
      </c>
      <c r="M6" s="65">
        <f t="shared" ref="M6:M37" si="1">IFERROR((G6/J6*100),"")</f>
        <v>73.529411764705884</v>
      </c>
      <c r="N6" s="63">
        <f>IFERROR((VLOOKUP(_xlfn.CONCAT(CompensationAnalysis[[#This Row],[Job Title]],CompensationAnalysis[[#This Row],[Location]]),SalaryBands[],12,FALSE)),"")</f>
        <v>92000</v>
      </c>
      <c r="O6" s="66">
        <f>IFERROR(CompensationAnalysis[[#This Row],[Salary Band Average]]/CompensationAnalysis[[#This Row],[Target Market Salary]],"")</f>
        <v>0.92391304347826086</v>
      </c>
      <c r="P6" s="67">
        <f t="shared" ref="P6:P69" si="2">IFERROR(G6/N6,"")</f>
        <v>0.67934782608695654</v>
      </c>
      <c r="Q6" s="63">
        <f>IFERROR(CompensationAnalysis[[#This Row],[Current Base Salary]]-CompensationAnalysis[[#This Row],[Target Market Salary]],"")</f>
        <v>-29500</v>
      </c>
      <c r="R6" s="12">
        <v>0.02</v>
      </c>
      <c r="S6" s="63">
        <f t="shared" ref="S6:S69" si="3">IFERROR(G6*R6,"")</f>
        <v>1250</v>
      </c>
      <c r="T6" s="63">
        <f>CompensationAnalysis[[#This Row],[Base Increase Amount $]]+CompensationAnalysis[[#This Row],[Current Base Salary]]</f>
        <v>63750</v>
      </c>
      <c r="U6" s="67">
        <f>IFERROR(((CompensationAnalysis[[#This Row],[Current Base Salary]]+CompensationAnalysis[[#This Row],[Base Increase Amount $]]))/CompensationAnalysis[[#This Row],[Target Market Salary]],"")</f>
        <v>0.69293478260869568</v>
      </c>
      <c r="V6" s="28"/>
      <c r="X6" s="28"/>
    </row>
    <row r="7" spans="1:24" ht="13.8" x14ac:dyDescent="0.25">
      <c r="A7" s="8" t="s">
        <v>32</v>
      </c>
      <c r="B7" s="8" t="s">
        <v>31</v>
      </c>
      <c r="C7" s="8" t="s">
        <v>35</v>
      </c>
      <c r="D7" s="8" t="s">
        <v>36</v>
      </c>
      <c r="E7" s="8" t="s">
        <v>37</v>
      </c>
      <c r="F7" s="8" t="s">
        <v>25</v>
      </c>
      <c r="G7" s="10">
        <v>145500</v>
      </c>
      <c r="H7" s="29" t="str">
        <f t="shared" ref="H7:H11" si="4">IF(I7&lt;&gt;"","Yes","No")</f>
        <v>Yes</v>
      </c>
      <c r="I7" s="15">
        <f>IFERROR(VLOOKUP(_xlfn.CONCAT(CompensationAnalysis[[#This Row],[Job Title]],CompensationAnalysis[[#This Row],[Location]]),SalaryBands[],6,FALSE),"")</f>
        <v>125000</v>
      </c>
      <c r="J7" s="63">
        <f>IFERROR(VLOOKUP(_xlfn.CONCAT(CompensationAnalysis[[#This Row],[Job Title]],CompensationAnalysis[[#This Row],[Location]]),SalaryBands[],7,FALSE),"")</f>
        <v>150000</v>
      </c>
      <c r="K7" s="63">
        <f>IFERROR(VLOOKUP(_xlfn.CONCAT(CompensationAnalysis[[#This Row],[Job Title]],CompensationAnalysis[[#This Row],[Location]]),SalaryBands[],8,FALSE),"")</f>
        <v>175000</v>
      </c>
      <c r="L7" s="64" t="str">
        <f t="shared" si="0"/>
        <v>Within Band</v>
      </c>
      <c r="M7" s="65">
        <f t="shared" si="1"/>
        <v>97</v>
      </c>
      <c r="N7" s="63">
        <f>IFERROR((VLOOKUP(_xlfn.CONCAT(CompensationAnalysis[[#This Row],[Job Title]],CompensationAnalysis[[#This Row],[Location]]),SalaryBands[],12,FALSE)),"")</f>
        <v>162000</v>
      </c>
      <c r="O7" s="66">
        <f>IFERROR(CompensationAnalysis[[#This Row],[Salary Band Average]]/CompensationAnalysis[[#This Row],[Target Market Salary]],"")</f>
        <v>0.92592592592592593</v>
      </c>
      <c r="P7" s="67">
        <f t="shared" si="2"/>
        <v>0.89814814814814814</v>
      </c>
      <c r="Q7" s="63">
        <f>IFERROR(CompensationAnalysis[[#This Row],[Current Base Salary]]-CompensationAnalysis[[#This Row],[Target Market Salary]],"")</f>
        <v>-16500</v>
      </c>
      <c r="R7" s="12">
        <v>0.04</v>
      </c>
      <c r="S7" s="63">
        <f t="shared" si="3"/>
        <v>5820</v>
      </c>
      <c r="T7" s="63">
        <f>CompensationAnalysis[[#This Row],[Base Increase Amount $]]+CompensationAnalysis[[#This Row],[Current Base Salary]]</f>
        <v>151320</v>
      </c>
      <c r="U7" s="67">
        <f>IFERROR(((CompensationAnalysis[[#This Row],[Current Base Salary]]+CompensationAnalysis[[#This Row],[Base Increase Amount $]]))/CompensationAnalysis[[#This Row],[Target Market Salary]],"")</f>
        <v>0.93407407407407406</v>
      </c>
      <c r="V7" s="28"/>
      <c r="X7" s="28"/>
    </row>
    <row r="8" spans="1:24" ht="13.8" x14ac:dyDescent="0.25">
      <c r="A8" s="8" t="s">
        <v>50</v>
      </c>
      <c r="B8" s="8" t="s">
        <v>31</v>
      </c>
      <c r="C8" s="8" t="s">
        <v>46</v>
      </c>
      <c r="D8" s="8" t="s">
        <v>38</v>
      </c>
      <c r="E8" s="8" t="s">
        <v>39</v>
      </c>
      <c r="F8" s="8" t="s">
        <v>26</v>
      </c>
      <c r="G8" s="10">
        <v>122000</v>
      </c>
      <c r="H8" s="29" t="str">
        <f t="shared" si="4"/>
        <v>Yes</v>
      </c>
      <c r="I8" s="15">
        <f>IFERROR(VLOOKUP(_xlfn.CONCAT(CompensationAnalysis[[#This Row],[Job Title]],CompensationAnalysis[[#This Row],[Location]]),SalaryBands[],6,FALSE),"")</f>
        <v>62500</v>
      </c>
      <c r="J8" s="63">
        <f>IFERROR(VLOOKUP(_xlfn.CONCAT(CompensationAnalysis[[#This Row],[Job Title]],CompensationAnalysis[[#This Row],[Location]]),SalaryBands[],7,FALSE),"")</f>
        <v>91250</v>
      </c>
      <c r="K8" s="63">
        <f>IFERROR(VLOOKUP(_xlfn.CONCAT(CompensationAnalysis[[#This Row],[Job Title]],CompensationAnalysis[[#This Row],[Location]]),SalaryBands[],8,FALSE),"")</f>
        <v>120000</v>
      </c>
      <c r="L8" s="64" t="str">
        <f t="shared" si="0"/>
        <v>Above Band</v>
      </c>
      <c r="M8" s="65">
        <f t="shared" si="1"/>
        <v>133.69863013698631</v>
      </c>
      <c r="N8" s="63">
        <f>IFERROR((VLOOKUP(_xlfn.CONCAT(CompensationAnalysis[[#This Row],[Job Title]],CompensationAnalysis[[#This Row],[Location]]),SalaryBands[],12,FALSE)),"")</f>
        <v>107500</v>
      </c>
      <c r="O8" s="66">
        <f>IFERROR(CompensationAnalysis[[#This Row],[Salary Band Average]]/CompensationAnalysis[[#This Row],[Target Market Salary]],"")</f>
        <v>0.84883720930232553</v>
      </c>
      <c r="P8" s="67">
        <f t="shared" si="2"/>
        <v>1.1348837209302325</v>
      </c>
      <c r="Q8" s="63">
        <f>IFERROR(CompensationAnalysis[[#This Row],[Current Base Salary]]-CompensationAnalysis[[#This Row],[Target Market Salary]],"")</f>
        <v>14500</v>
      </c>
      <c r="R8" s="12">
        <v>0.04</v>
      </c>
      <c r="S8" s="63">
        <f t="shared" si="3"/>
        <v>4880</v>
      </c>
      <c r="T8" s="63">
        <f>CompensationAnalysis[[#This Row],[Base Increase Amount $]]+CompensationAnalysis[[#This Row],[Current Base Salary]]</f>
        <v>126880</v>
      </c>
      <c r="U8" s="67">
        <f>IFERROR(((CompensationAnalysis[[#This Row],[Current Base Salary]]+CompensationAnalysis[[#This Row],[Base Increase Amount $]]))/CompensationAnalysis[[#This Row],[Target Market Salary]],"")</f>
        <v>1.1802790697674419</v>
      </c>
      <c r="V8" s="28"/>
      <c r="X8" s="28"/>
    </row>
    <row r="9" spans="1:24" ht="13.8" x14ac:dyDescent="0.25">
      <c r="A9" s="8" t="s">
        <v>50</v>
      </c>
      <c r="B9" s="8" t="s">
        <v>31</v>
      </c>
      <c r="C9" s="8" t="s">
        <v>46</v>
      </c>
      <c r="D9" s="8" t="s">
        <v>40</v>
      </c>
      <c r="E9" s="8" t="s">
        <v>41</v>
      </c>
      <c r="F9" s="8" t="s">
        <v>27</v>
      </c>
      <c r="G9" s="10">
        <v>67500</v>
      </c>
      <c r="H9" s="29" t="str">
        <f t="shared" si="4"/>
        <v>Yes</v>
      </c>
      <c r="I9" s="15">
        <f>IFERROR(VLOOKUP(_xlfn.CONCAT(CompensationAnalysis[[#This Row],[Job Title]],CompensationAnalysis[[#This Row],[Location]]),SalaryBands[],6,FALSE),"")</f>
        <v>42500</v>
      </c>
      <c r="J9" s="63">
        <f>IFERROR(VLOOKUP(_xlfn.CONCAT(CompensationAnalysis[[#This Row],[Job Title]],CompensationAnalysis[[#This Row],[Location]]),SalaryBands[],7,FALSE),"")</f>
        <v>57500</v>
      </c>
      <c r="K9" s="63">
        <f>IFERROR(VLOOKUP(_xlfn.CONCAT(CompensationAnalysis[[#This Row],[Job Title]],CompensationAnalysis[[#This Row],[Location]]),SalaryBands[],8,FALSE),"")</f>
        <v>72500</v>
      </c>
      <c r="L9" s="64" t="str">
        <f t="shared" si="0"/>
        <v>Within Band</v>
      </c>
      <c r="M9" s="65">
        <f t="shared" si="1"/>
        <v>117.39130434782609</v>
      </c>
      <c r="N9" s="63">
        <f>IFERROR((VLOOKUP(_xlfn.CONCAT(CompensationAnalysis[[#This Row],[Job Title]],CompensationAnalysis[[#This Row],[Location]]),SalaryBands[],12,FALSE)),"")</f>
        <v>65800</v>
      </c>
      <c r="O9" s="66">
        <f>IFERROR(CompensationAnalysis[[#This Row],[Salary Band Average]]/CompensationAnalysis[[#This Row],[Target Market Salary]],"")</f>
        <v>0.87386018237082064</v>
      </c>
      <c r="P9" s="67">
        <f t="shared" si="2"/>
        <v>1.0258358662613982</v>
      </c>
      <c r="Q9" s="63">
        <f>IFERROR(CompensationAnalysis[[#This Row],[Current Base Salary]]-CompensationAnalysis[[#This Row],[Target Market Salary]],"")</f>
        <v>1700</v>
      </c>
      <c r="R9" s="12">
        <v>0.04</v>
      </c>
      <c r="S9" s="63">
        <f t="shared" si="3"/>
        <v>2700</v>
      </c>
      <c r="T9" s="63">
        <f>CompensationAnalysis[[#This Row],[Base Increase Amount $]]+CompensationAnalysis[[#This Row],[Current Base Salary]]</f>
        <v>70200</v>
      </c>
      <c r="U9" s="67">
        <f>IFERROR(((CompensationAnalysis[[#This Row],[Current Base Salary]]+CompensationAnalysis[[#This Row],[Base Increase Amount $]]))/CompensationAnalysis[[#This Row],[Target Market Salary]],"")</f>
        <v>1.0668693009118542</v>
      </c>
      <c r="V9" s="28"/>
      <c r="X9" s="28"/>
    </row>
    <row r="10" spans="1:24" ht="13.8" x14ac:dyDescent="0.25">
      <c r="A10" s="8" t="s">
        <v>51</v>
      </c>
      <c r="B10" s="8" t="s">
        <v>31</v>
      </c>
      <c r="C10" s="8" t="s">
        <v>47</v>
      </c>
      <c r="D10" s="8" t="s">
        <v>42</v>
      </c>
      <c r="E10" s="8" t="s">
        <v>43</v>
      </c>
      <c r="F10" s="8" t="s">
        <v>28</v>
      </c>
      <c r="G10" s="10">
        <v>102000</v>
      </c>
      <c r="H10" s="29" t="str">
        <f t="shared" si="4"/>
        <v>Yes</v>
      </c>
      <c r="I10" s="15">
        <f>IFERROR(VLOOKUP(_xlfn.CONCAT(CompensationAnalysis[[#This Row],[Job Title]],CompensationAnalysis[[#This Row],[Location]]),SalaryBands[],6,FALSE),"")</f>
        <v>68000</v>
      </c>
      <c r="J10" s="63">
        <f>IFERROR(VLOOKUP(_xlfn.CONCAT(CompensationAnalysis[[#This Row],[Job Title]],CompensationAnalysis[[#This Row],[Location]]),SalaryBands[],7,FALSE),"")</f>
        <v>98000</v>
      </c>
      <c r="K10" s="63">
        <f>IFERROR(VLOOKUP(_xlfn.CONCAT(CompensationAnalysis[[#This Row],[Job Title]],CompensationAnalysis[[#This Row],[Location]]),SalaryBands[],8,FALSE),"")</f>
        <v>128000</v>
      </c>
      <c r="L10" s="64" t="str">
        <f t="shared" si="0"/>
        <v>Within Band</v>
      </c>
      <c r="M10" s="65">
        <f t="shared" si="1"/>
        <v>104.08163265306123</v>
      </c>
      <c r="N10" s="63">
        <f>IFERROR((VLOOKUP(_xlfn.CONCAT(CompensationAnalysis[[#This Row],[Job Title]],CompensationAnalysis[[#This Row],[Location]]),SalaryBands[],12,FALSE)),"")</f>
        <v>115800</v>
      </c>
      <c r="O10" s="66">
        <f>IFERROR(CompensationAnalysis[[#This Row],[Salary Band Average]]/CompensationAnalysis[[#This Row],[Target Market Salary]],"")</f>
        <v>0.84628670120898097</v>
      </c>
      <c r="P10" s="67">
        <f t="shared" si="2"/>
        <v>0.88082901554404147</v>
      </c>
      <c r="Q10" s="63">
        <f>IFERROR(CompensationAnalysis[[#This Row],[Current Base Salary]]-CompensationAnalysis[[#This Row],[Target Market Salary]],"")</f>
        <v>-13800</v>
      </c>
      <c r="R10" s="12">
        <v>0.05</v>
      </c>
      <c r="S10" s="63">
        <f t="shared" si="3"/>
        <v>5100</v>
      </c>
      <c r="T10" s="63">
        <f>CompensationAnalysis[[#This Row],[Base Increase Amount $]]+CompensationAnalysis[[#This Row],[Current Base Salary]]</f>
        <v>107100</v>
      </c>
      <c r="U10" s="67">
        <f>IFERROR(((CompensationAnalysis[[#This Row],[Current Base Salary]]+CompensationAnalysis[[#This Row],[Base Increase Amount $]]))/CompensationAnalysis[[#This Row],[Target Market Salary]],"")</f>
        <v>0.92487046632124348</v>
      </c>
      <c r="V10" s="28"/>
      <c r="X10" s="28"/>
    </row>
    <row r="11" spans="1:24" ht="13.8" x14ac:dyDescent="0.25">
      <c r="A11" s="8" t="s">
        <v>51</v>
      </c>
      <c r="B11" s="8" t="s">
        <v>31</v>
      </c>
      <c r="C11" s="8" t="s">
        <v>47</v>
      </c>
      <c r="D11" s="8" t="s">
        <v>44</v>
      </c>
      <c r="E11" s="8" t="s">
        <v>45</v>
      </c>
      <c r="F11" s="8" t="s">
        <v>30</v>
      </c>
      <c r="G11" s="10">
        <v>36500</v>
      </c>
      <c r="H11" s="29" t="str">
        <f t="shared" si="4"/>
        <v>Yes</v>
      </c>
      <c r="I11" s="15">
        <f>IFERROR(VLOOKUP(_xlfn.CONCAT(CompensationAnalysis[[#This Row],[Job Title]],CompensationAnalysis[[#This Row],[Location]]),SalaryBands[],6,FALSE),"")</f>
        <v>32000</v>
      </c>
      <c r="J11" s="63">
        <f>IFERROR(VLOOKUP(_xlfn.CONCAT(CompensationAnalysis[[#This Row],[Job Title]],CompensationAnalysis[[#This Row],[Location]]),SalaryBands[],7,FALSE),"")</f>
        <v>38000</v>
      </c>
      <c r="K11" s="63">
        <f>IFERROR(VLOOKUP(_xlfn.CONCAT(CompensationAnalysis[[#This Row],[Job Title]],CompensationAnalysis[[#This Row],[Location]]),SalaryBands[],8,FALSE),"")</f>
        <v>44000</v>
      </c>
      <c r="L11" s="64" t="str">
        <f t="shared" si="0"/>
        <v>Within Band</v>
      </c>
      <c r="M11" s="65">
        <f t="shared" si="1"/>
        <v>96.05263157894737</v>
      </c>
      <c r="N11" s="63">
        <f>IFERROR((VLOOKUP(_xlfn.CONCAT(CompensationAnalysis[[#This Row],[Job Title]],CompensationAnalysis[[#This Row],[Location]]),SalaryBands[],12,FALSE)),"")</f>
        <v>42500</v>
      </c>
      <c r="O11" s="66">
        <f>IFERROR(CompensationAnalysis[[#This Row],[Salary Band Average]]/CompensationAnalysis[[#This Row],[Target Market Salary]],"")</f>
        <v>0.89411764705882357</v>
      </c>
      <c r="P11" s="67">
        <f t="shared" si="2"/>
        <v>0.85882352941176465</v>
      </c>
      <c r="Q11" s="63">
        <f>IFERROR(CompensationAnalysis[[#This Row],[Current Base Salary]]-CompensationAnalysis[[#This Row],[Target Market Salary]],"")</f>
        <v>-6000</v>
      </c>
      <c r="R11" s="12">
        <v>0.1</v>
      </c>
      <c r="S11" s="63">
        <f t="shared" si="3"/>
        <v>3650</v>
      </c>
      <c r="T11" s="63">
        <f>CompensationAnalysis[[#This Row],[Base Increase Amount $]]+CompensationAnalysis[[#This Row],[Current Base Salary]]</f>
        <v>40150</v>
      </c>
      <c r="U11" s="67">
        <f>IFERROR(((CompensationAnalysis[[#This Row],[Current Base Salary]]+CompensationAnalysis[[#This Row],[Base Increase Amount $]]))/CompensationAnalysis[[#This Row],[Target Market Salary]],"")</f>
        <v>0.94470588235294117</v>
      </c>
      <c r="V11" s="28"/>
      <c r="X11" s="28"/>
    </row>
    <row r="12" spans="1:24" ht="13.8" x14ac:dyDescent="0.25">
      <c r="A12" s="8"/>
      <c r="B12" s="8"/>
      <c r="C12" s="8"/>
      <c r="D12" s="8"/>
      <c r="E12" s="8"/>
      <c r="F12" s="8"/>
      <c r="G12" s="10"/>
      <c r="H12" s="29" t="str">
        <f>IF(I12&lt;&gt;"","Yes","")</f>
        <v/>
      </c>
      <c r="I12" s="15" t="str">
        <f>IFERROR(VLOOKUP($F12,'Jobs to Benchmark'!$1:$1048576,5,FALSE),"")</f>
        <v/>
      </c>
      <c r="J12" s="63" t="str">
        <f>IFERROR(VLOOKUP(_xlfn.CONCAT(CompensationAnalysis[[#This Row],[Job Title]],CompensationAnalysis[[#This Row],[Location]]),SalaryBands[],7,FALSE),"")</f>
        <v/>
      </c>
      <c r="K12" s="63" t="str">
        <f>IFERROR(VLOOKUP(_xlfn.CONCAT(CompensationAnalysis[[#This Row],[Job Title]],CompensationAnalysis[[#This Row],[Location]]),SalaryBands[],8,FALSE),"")</f>
        <v/>
      </c>
      <c r="L12" s="64" t="str">
        <f t="shared" si="0"/>
        <v/>
      </c>
      <c r="M12" s="65" t="str">
        <f t="shared" si="1"/>
        <v/>
      </c>
      <c r="N12" s="63" t="str">
        <f>IFERROR((VLOOKUP(_xlfn.CONCAT(CompensationAnalysis[[#This Row],[Job Title]],CompensationAnalysis[[#This Row],[Location]]),SalaryBands[],12,FALSE)),"")</f>
        <v/>
      </c>
      <c r="O12" s="66" t="str">
        <f>IFERROR(CompensationAnalysis[[#This Row],[Salary Band Average]]/CompensationAnalysis[[#This Row],[Target Market Salary]],"")</f>
        <v/>
      </c>
      <c r="P12" s="67" t="str">
        <f t="shared" si="2"/>
        <v/>
      </c>
      <c r="Q12" s="63" t="str">
        <f>IFERROR(CompensationAnalysis[[#This Row],[Current Base Salary]]-CompensationAnalysis[[#This Row],[Target Market Salary]],"")</f>
        <v/>
      </c>
      <c r="R12" s="12"/>
      <c r="S12" s="63">
        <f t="shared" si="3"/>
        <v>0</v>
      </c>
      <c r="T12" s="63">
        <f>CompensationAnalysis[[#This Row],[Base Increase Amount $]]+CompensationAnalysis[[#This Row],[Current Base Salary]]</f>
        <v>0</v>
      </c>
      <c r="U12" s="67" t="str">
        <f>IFERROR(((CompensationAnalysis[[#This Row],[Current Base Salary]]+CompensationAnalysis[[#This Row],[Base Increase Amount $]]))/CompensationAnalysis[[#This Row],[Target Market Salary]],"")</f>
        <v/>
      </c>
      <c r="V12" s="28"/>
      <c r="X12" s="28"/>
    </row>
    <row r="13" spans="1:24" ht="13.8" x14ac:dyDescent="0.25">
      <c r="A13" s="8"/>
      <c r="B13" s="8"/>
      <c r="C13" s="8"/>
      <c r="D13" s="8"/>
      <c r="E13" s="8"/>
      <c r="F13" s="8"/>
      <c r="G13" s="10"/>
      <c r="H13" s="29" t="str">
        <f t="shared" ref="H13:H76" si="5">IF(I13&lt;&gt;"","Yes","")</f>
        <v/>
      </c>
      <c r="I13" s="15" t="str">
        <f>IFERROR(VLOOKUP($F13,'Jobs to Benchmark'!$1:$1048576,5,FALSE),"")</f>
        <v/>
      </c>
      <c r="J13" s="63" t="str">
        <f>IFERROR(VLOOKUP(_xlfn.CONCAT(CompensationAnalysis[[#This Row],[Job Title]],CompensationAnalysis[[#This Row],[Location]]),SalaryBands[],7,FALSE),"")</f>
        <v/>
      </c>
      <c r="K13" s="63" t="str">
        <f>IFERROR(VLOOKUP(_xlfn.CONCAT(CompensationAnalysis[[#This Row],[Job Title]],CompensationAnalysis[[#This Row],[Location]]),SalaryBands[],8,FALSE),"")</f>
        <v/>
      </c>
      <c r="L13" s="64" t="str">
        <f t="shared" si="0"/>
        <v/>
      </c>
      <c r="M13" s="65" t="str">
        <f t="shared" si="1"/>
        <v/>
      </c>
      <c r="N13" s="63" t="str">
        <f>IFERROR((VLOOKUP(_xlfn.CONCAT(CompensationAnalysis[[#This Row],[Job Title]],CompensationAnalysis[[#This Row],[Location]]),SalaryBands[],12,FALSE)),"")</f>
        <v/>
      </c>
      <c r="O13" s="66" t="str">
        <f>IFERROR(CompensationAnalysis[[#This Row],[Salary Band Average]]/CompensationAnalysis[[#This Row],[Target Market Salary]],"")</f>
        <v/>
      </c>
      <c r="P13" s="67" t="str">
        <f t="shared" si="2"/>
        <v/>
      </c>
      <c r="Q13" s="63" t="str">
        <f>IFERROR(CompensationAnalysis[[#This Row],[Current Base Salary]]-CompensationAnalysis[[#This Row],[Target Market Salary]],"")</f>
        <v/>
      </c>
      <c r="R13" s="12"/>
      <c r="S13" s="63">
        <f t="shared" si="3"/>
        <v>0</v>
      </c>
      <c r="T13" s="63">
        <f>CompensationAnalysis[[#This Row],[Base Increase Amount $]]+CompensationAnalysis[[#This Row],[Current Base Salary]]</f>
        <v>0</v>
      </c>
      <c r="U13" s="67" t="str">
        <f>IFERROR(((CompensationAnalysis[[#This Row],[Current Base Salary]]+CompensationAnalysis[[#This Row],[Base Increase Amount $]]))/CompensationAnalysis[[#This Row],[Target Market Salary]],"")</f>
        <v/>
      </c>
      <c r="V13" s="28"/>
      <c r="X13" s="28"/>
    </row>
    <row r="14" spans="1:24" ht="13.8" x14ac:dyDescent="0.25">
      <c r="A14" s="8"/>
      <c r="B14" s="8"/>
      <c r="C14" s="8"/>
      <c r="D14" s="8"/>
      <c r="E14" s="8"/>
      <c r="F14" s="8"/>
      <c r="G14" s="10"/>
      <c r="H14" s="29" t="str">
        <f t="shared" si="5"/>
        <v/>
      </c>
      <c r="I14" s="15" t="str">
        <f>IFERROR(VLOOKUP($F14,'Jobs to Benchmark'!$1:$1048576,5,FALSE),"")</f>
        <v/>
      </c>
      <c r="J14" s="63" t="str">
        <f>IFERROR(VLOOKUP(_xlfn.CONCAT(CompensationAnalysis[[#This Row],[Job Title]],CompensationAnalysis[[#This Row],[Location]]),SalaryBands[],7,FALSE),"")</f>
        <v/>
      </c>
      <c r="K14" s="63" t="str">
        <f>IFERROR(VLOOKUP(_xlfn.CONCAT(CompensationAnalysis[[#This Row],[Job Title]],CompensationAnalysis[[#This Row],[Location]]),SalaryBands[],8,FALSE),"")</f>
        <v/>
      </c>
      <c r="L14" s="64" t="str">
        <f t="shared" si="0"/>
        <v/>
      </c>
      <c r="M14" s="65" t="str">
        <f t="shared" si="1"/>
        <v/>
      </c>
      <c r="N14" s="63" t="str">
        <f>IFERROR((VLOOKUP(_xlfn.CONCAT(CompensationAnalysis[[#This Row],[Job Title]],CompensationAnalysis[[#This Row],[Location]]),SalaryBands[],12,FALSE)),"")</f>
        <v/>
      </c>
      <c r="O14" s="66" t="str">
        <f>IFERROR(CompensationAnalysis[[#This Row],[Salary Band Average]]/CompensationAnalysis[[#This Row],[Target Market Salary]],"")</f>
        <v/>
      </c>
      <c r="P14" s="67" t="str">
        <f t="shared" si="2"/>
        <v/>
      </c>
      <c r="Q14" s="63" t="str">
        <f>IFERROR(CompensationAnalysis[[#This Row],[Current Base Salary]]-CompensationAnalysis[[#This Row],[Target Market Salary]],"")</f>
        <v/>
      </c>
      <c r="R14" s="12"/>
      <c r="S14" s="63">
        <f t="shared" si="3"/>
        <v>0</v>
      </c>
      <c r="T14" s="63">
        <f>CompensationAnalysis[[#This Row],[Base Increase Amount $]]+CompensationAnalysis[[#This Row],[Current Base Salary]]</f>
        <v>0</v>
      </c>
      <c r="U14" s="67" t="str">
        <f>IFERROR(((CompensationAnalysis[[#This Row],[Current Base Salary]]+CompensationAnalysis[[#This Row],[Base Increase Amount $]]))/CompensationAnalysis[[#This Row],[Target Market Salary]],"")</f>
        <v/>
      </c>
      <c r="V14" s="28"/>
      <c r="X14" s="28"/>
    </row>
    <row r="15" spans="1:24" ht="13.8" x14ac:dyDescent="0.25">
      <c r="A15" s="8"/>
      <c r="B15" s="8"/>
      <c r="C15" s="8"/>
      <c r="D15" s="8"/>
      <c r="E15" s="8"/>
      <c r="F15" s="8"/>
      <c r="G15" s="10"/>
      <c r="H15" s="29" t="str">
        <f t="shared" si="5"/>
        <v/>
      </c>
      <c r="I15" s="15" t="str">
        <f>IFERROR(VLOOKUP($F15,'Jobs to Benchmark'!$1:$1048576,5,FALSE),"")</f>
        <v/>
      </c>
      <c r="J15" s="63" t="str">
        <f>IFERROR(VLOOKUP(_xlfn.CONCAT(CompensationAnalysis[[#This Row],[Job Title]],CompensationAnalysis[[#This Row],[Location]]),SalaryBands[],7,FALSE),"")</f>
        <v/>
      </c>
      <c r="K15" s="63" t="str">
        <f>IFERROR(VLOOKUP(_xlfn.CONCAT(CompensationAnalysis[[#This Row],[Job Title]],CompensationAnalysis[[#This Row],[Location]]),SalaryBands[],8,FALSE),"")</f>
        <v/>
      </c>
      <c r="L15" s="64" t="str">
        <f t="shared" si="0"/>
        <v/>
      </c>
      <c r="M15" s="65" t="str">
        <f t="shared" si="1"/>
        <v/>
      </c>
      <c r="N15" s="63" t="str">
        <f>IFERROR((VLOOKUP(_xlfn.CONCAT(CompensationAnalysis[[#This Row],[Job Title]],CompensationAnalysis[[#This Row],[Location]]),SalaryBands[],12,FALSE)),"")</f>
        <v/>
      </c>
      <c r="O15" s="66" t="str">
        <f>IFERROR(CompensationAnalysis[[#This Row],[Salary Band Average]]/CompensationAnalysis[[#This Row],[Target Market Salary]],"")</f>
        <v/>
      </c>
      <c r="P15" s="67" t="str">
        <f t="shared" si="2"/>
        <v/>
      </c>
      <c r="Q15" s="63" t="str">
        <f>IFERROR(CompensationAnalysis[[#This Row],[Current Base Salary]]-CompensationAnalysis[[#This Row],[Target Market Salary]],"")</f>
        <v/>
      </c>
      <c r="R15" s="12"/>
      <c r="S15" s="63">
        <f t="shared" si="3"/>
        <v>0</v>
      </c>
      <c r="T15" s="63">
        <f>CompensationAnalysis[[#This Row],[Base Increase Amount $]]+CompensationAnalysis[[#This Row],[Current Base Salary]]</f>
        <v>0</v>
      </c>
      <c r="U15" s="67" t="str">
        <f>IFERROR(((CompensationAnalysis[[#This Row],[Current Base Salary]]+CompensationAnalysis[[#This Row],[Base Increase Amount $]]))/CompensationAnalysis[[#This Row],[Target Market Salary]],"")</f>
        <v/>
      </c>
      <c r="V15" s="28"/>
      <c r="X15" s="28"/>
    </row>
    <row r="16" spans="1:24" ht="13.8" x14ac:dyDescent="0.25">
      <c r="A16" s="8"/>
      <c r="B16" s="8"/>
      <c r="C16" s="8"/>
      <c r="D16" s="8"/>
      <c r="E16" s="8"/>
      <c r="F16" s="8"/>
      <c r="G16" s="10"/>
      <c r="H16" s="29" t="str">
        <f t="shared" si="5"/>
        <v/>
      </c>
      <c r="I16" s="15" t="str">
        <f>IFERROR(VLOOKUP($F16,'Jobs to Benchmark'!$1:$1048576,5,FALSE),"")</f>
        <v/>
      </c>
      <c r="J16" s="63" t="str">
        <f>IFERROR(VLOOKUP(_xlfn.CONCAT(CompensationAnalysis[[#This Row],[Job Title]],CompensationAnalysis[[#This Row],[Location]]),SalaryBands[],7,FALSE),"")</f>
        <v/>
      </c>
      <c r="K16" s="63" t="str">
        <f>IFERROR(VLOOKUP(_xlfn.CONCAT(CompensationAnalysis[[#This Row],[Job Title]],CompensationAnalysis[[#This Row],[Location]]),SalaryBands[],8,FALSE),"")</f>
        <v/>
      </c>
      <c r="L16" s="64" t="str">
        <f t="shared" si="0"/>
        <v/>
      </c>
      <c r="M16" s="65" t="str">
        <f t="shared" si="1"/>
        <v/>
      </c>
      <c r="N16" s="63" t="str">
        <f>IFERROR((VLOOKUP(_xlfn.CONCAT(CompensationAnalysis[[#This Row],[Job Title]],CompensationAnalysis[[#This Row],[Location]]),SalaryBands[],12,FALSE)),"")</f>
        <v/>
      </c>
      <c r="O16" s="66" t="str">
        <f>IFERROR(CompensationAnalysis[[#This Row],[Salary Band Average]]/CompensationAnalysis[[#This Row],[Target Market Salary]],"")</f>
        <v/>
      </c>
      <c r="P16" s="67" t="str">
        <f t="shared" si="2"/>
        <v/>
      </c>
      <c r="Q16" s="63" t="str">
        <f>IFERROR(CompensationAnalysis[[#This Row],[Current Base Salary]]-CompensationAnalysis[[#This Row],[Target Market Salary]],"")</f>
        <v/>
      </c>
      <c r="R16" s="12"/>
      <c r="S16" s="63">
        <f t="shared" si="3"/>
        <v>0</v>
      </c>
      <c r="T16" s="63">
        <f>CompensationAnalysis[[#This Row],[Base Increase Amount $]]+CompensationAnalysis[[#This Row],[Current Base Salary]]</f>
        <v>0</v>
      </c>
      <c r="U16" s="67" t="str">
        <f>IFERROR(((CompensationAnalysis[[#This Row],[Current Base Salary]]+CompensationAnalysis[[#This Row],[Base Increase Amount $]]))/CompensationAnalysis[[#This Row],[Target Market Salary]],"")</f>
        <v/>
      </c>
      <c r="V16" s="28"/>
      <c r="X16" s="28"/>
    </row>
    <row r="17" spans="1:24" ht="13.8" x14ac:dyDescent="0.25">
      <c r="A17" s="8"/>
      <c r="B17" s="8"/>
      <c r="C17" s="8"/>
      <c r="D17" s="8"/>
      <c r="E17" s="8"/>
      <c r="F17" s="8"/>
      <c r="G17" s="10"/>
      <c r="H17" s="29" t="str">
        <f t="shared" si="5"/>
        <v/>
      </c>
      <c r="I17" s="15" t="str">
        <f>IFERROR(VLOOKUP($F17,'Jobs to Benchmark'!$1:$1048576,5,FALSE),"")</f>
        <v/>
      </c>
      <c r="J17" s="63" t="str">
        <f>IFERROR(VLOOKUP(_xlfn.CONCAT(CompensationAnalysis[[#This Row],[Job Title]],CompensationAnalysis[[#This Row],[Location]]),SalaryBands[],7,FALSE),"")</f>
        <v/>
      </c>
      <c r="K17" s="63" t="str">
        <f>IFERROR(VLOOKUP(_xlfn.CONCAT(CompensationAnalysis[[#This Row],[Job Title]],CompensationAnalysis[[#This Row],[Location]]),SalaryBands[],8,FALSE),"")</f>
        <v/>
      </c>
      <c r="L17" s="64" t="str">
        <f t="shared" si="0"/>
        <v/>
      </c>
      <c r="M17" s="65" t="str">
        <f t="shared" si="1"/>
        <v/>
      </c>
      <c r="N17" s="63" t="str">
        <f>IFERROR((VLOOKUP(_xlfn.CONCAT(CompensationAnalysis[[#This Row],[Job Title]],CompensationAnalysis[[#This Row],[Location]]),SalaryBands[],12,FALSE)),"")</f>
        <v/>
      </c>
      <c r="O17" s="66" t="str">
        <f>IFERROR(CompensationAnalysis[[#This Row],[Salary Band Average]]/CompensationAnalysis[[#This Row],[Target Market Salary]],"")</f>
        <v/>
      </c>
      <c r="P17" s="67" t="str">
        <f t="shared" si="2"/>
        <v/>
      </c>
      <c r="Q17" s="63" t="str">
        <f>IFERROR(CompensationAnalysis[[#This Row],[Current Base Salary]]-CompensationAnalysis[[#This Row],[Target Market Salary]],"")</f>
        <v/>
      </c>
      <c r="R17" s="12"/>
      <c r="S17" s="63">
        <f t="shared" si="3"/>
        <v>0</v>
      </c>
      <c r="T17" s="63">
        <f>CompensationAnalysis[[#This Row],[Base Increase Amount $]]+CompensationAnalysis[[#This Row],[Current Base Salary]]</f>
        <v>0</v>
      </c>
      <c r="U17" s="67" t="str">
        <f>IFERROR(((CompensationAnalysis[[#This Row],[Current Base Salary]]+CompensationAnalysis[[#This Row],[Base Increase Amount $]]))/CompensationAnalysis[[#This Row],[Target Market Salary]],"")</f>
        <v/>
      </c>
      <c r="V17" s="28"/>
      <c r="X17" s="28"/>
    </row>
    <row r="18" spans="1:24" ht="13.8" x14ac:dyDescent="0.25">
      <c r="A18" s="8"/>
      <c r="B18" s="8"/>
      <c r="C18" s="8"/>
      <c r="D18" s="8"/>
      <c r="E18" s="8"/>
      <c r="F18" s="8"/>
      <c r="G18" s="10"/>
      <c r="H18" s="29" t="str">
        <f t="shared" si="5"/>
        <v/>
      </c>
      <c r="I18" s="15" t="str">
        <f>IFERROR(VLOOKUP($F18,'Jobs to Benchmark'!$1:$1048576,5,FALSE),"")</f>
        <v/>
      </c>
      <c r="J18" s="63" t="str">
        <f>IFERROR(VLOOKUP(_xlfn.CONCAT(CompensationAnalysis[[#This Row],[Job Title]],CompensationAnalysis[[#This Row],[Location]]),SalaryBands[],7,FALSE),"")</f>
        <v/>
      </c>
      <c r="K18" s="63" t="str">
        <f>IFERROR(VLOOKUP(_xlfn.CONCAT(CompensationAnalysis[[#This Row],[Job Title]],CompensationAnalysis[[#This Row],[Location]]),SalaryBands[],8,FALSE),"")</f>
        <v/>
      </c>
      <c r="L18" s="64" t="str">
        <f t="shared" si="0"/>
        <v/>
      </c>
      <c r="M18" s="65" t="str">
        <f t="shared" si="1"/>
        <v/>
      </c>
      <c r="N18" s="63" t="str">
        <f>IFERROR((VLOOKUP(_xlfn.CONCAT(CompensationAnalysis[[#This Row],[Job Title]],CompensationAnalysis[[#This Row],[Location]]),SalaryBands[],12,FALSE)),"")</f>
        <v/>
      </c>
      <c r="O18" s="66" t="str">
        <f>IFERROR(CompensationAnalysis[[#This Row],[Salary Band Average]]/CompensationAnalysis[[#This Row],[Target Market Salary]],"")</f>
        <v/>
      </c>
      <c r="P18" s="67" t="str">
        <f t="shared" si="2"/>
        <v/>
      </c>
      <c r="Q18" s="63" t="str">
        <f>IFERROR(CompensationAnalysis[[#This Row],[Current Base Salary]]-CompensationAnalysis[[#This Row],[Target Market Salary]],"")</f>
        <v/>
      </c>
      <c r="R18" s="12"/>
      <c r="S18" s="63">
        <f t="shared" si="3"/>
        <v>0</v>
      </c>
      <c r="T18" s="63">
        <f>CompensationAnalysis[[#This Row],[Base Increase Amount $]]+CompensationAnalysis[[#This Row],[Current Base Salary]]</f>
        <v>0</v>
      </c>
      <c r="U18" s="67" t="str">
        <f>IFERROR(((CompensationAnalysis[[#This Row],[Current Base Salary]]+CompensationAnalysis[[#This Row],[Base Increase Amount $]]))/CompensationAnalysis[[#This Row],[Target Market Salary]],"")</f>
        <v/>
      </c>
      <c r="V18" s="28"/>
      <c r="X18" s="28"/>
    </row>
    <row r="19" spans="1:24" ht="13.8" x14ac:dyDescent="0.25">
      <c r="A19" s="8"/>
      <c r="B19" s="8"/>
      <c r="C19" s="8"/>
      <c r="D19" s="8"/>
      <c r="E19" s="8"/>
      <c r="F19" s="8"/>
      <c r="G19" s="10"/>
      <c r="H19" s="29" t="str">
        <f t="shared" si="5"/>
        <v/>
      </c>
      <c r="I19" s="15" t="str">
        <f>IFERROR(VLOOKUP($F19,'Jobs to Benchmark'!$1:$1048576,5,FALSE),"")</f>
        <v/>
      </c>
      <c r="J19" s="63" t="str">
        <f>IFERROR(VLOOKUP(_xlfn.CONCAT(CompensationAnalysis[[#This Row],[Job Title]],CompensationAnalysis[[#This Row],[Location]]),SalaryBands[],7,FALSE),"")</f>
        <v/>
      </c>
      <c r="K19" s="63" t="str">
        <f>IFERROR(VLOOKUP(_xlfn.CONCAT(CompensationAnalysis[[#This Row],[Job Title]],CompensationAnalysis[[#This Row],[Location]]),SalaryBands[],8,FALSE),"")</f>
        <v/>
      </c>
      <c r="L19" s="64" t="str">
        <f t="shared" si="0"/>
        <v/>
      </c>
      <c r="M19" s="65" t="str">
        <f t="shared" si="1"/>
        <v/>
      </c>
      <c r="N19" s="63" t="str">
        <f>IFERROR((VLOOKUP(_xlfn.CONCAT(CompensationAnalysis[[#This Row],[Job Title]],CompensationAnalysis[[#This Row],[Location]]),SalaryBands[],12,FALSE)),"")</f>
        <v/>
      </c>
      <c r="O19" s="66" t="str">
        <f>IFERROR(CompensationAnalysis[[#This Row],[Salary Band Average]]/CompensationAnalysis[[#This Row],[Target Market Salary]],"")</f>
        <v/>
      </c>
      <c r="P19" s="67" t="str">
        <f t="shared" si="2"/>
        <v/>
      </c>
      <c r="Q19" s="63" t="str">
        <f>IFERROR(CompensationAnalysis[[#This Row],[Current Base Salary]]-CompensationAnalysis[[#This Row],[Target Market Salary]],"")</f>
        <v/>
      </c>
      <c r="R19" s="12"/>
      <c r="S19" s="63">
        <f t="shared" si="3"/>
        <v>0</v>
      </c>
      <c r="T19" s="63">
        <f>CompensationAnalysis[[#This Row],[Base Increase Amount $]]+CompensationAnalysis[[#This Row],[Current Base Salary]]</f>
        <v>0</v>
      </c>
      <c r="U19" s="67" t="str">
        <f>IFERROR(((CompensationAnalysis[[#This Row],[Current Base Salary]]+CompensationAnalysis[[#This Row],[Base Increase Amount $]]))/CompensationAnalysis[[#This Row],[Target Market Salary]],"")</f>
        <v/>
      </c>
      <c r="V19" s="28"/>
      <c r="X19" s="28"/>
    </row>
    <row r="20" spans="1:24" ht="13.8" x14ac:dyDescent="0.25">
      <c r="A20" s="8"/>
      <c r="B20" s="8"/>
      <c r="C20" s="8"/>
      <c r="D20" s="8"/>
      <c r="E20" s="8"/>
      <c r="F20" s="8"/>
      <c r="G20" s="10"/>
      <c r="H20" s="29" t="str">
        <f t="shared" si="5"/>
        <v/>
      </c>
      <c r="I20" s="15" t="str">
        <f>IFERROR(VLOOKUP($F20,'Jobs to Benchmark'!$1:$1048576,5,FALSE),"")</f>
        <v/>
      </c>
      <c r="J20" s="63" t="str">
        <f>IFERROR(VLOOKUP(_xlfn.CONCAT(CompensationAnalysis[[#This Row],[Job Title]],CompensationAnalysis[[#This Row],[Location]]),SalaryBands[],7,FALSE),"")</f>
        <v/>
      </c>
      <c r="K20" s="63" t="str">
        <f>IFERROR(VLOOKUP(_xlfn.CONCAT(CompensationAnalysis[[#This Row],[Job Title]],CompensationAnalysis[[#This Row],[Location]]),SalaryBands[],8,FALSE),"")</f>
        <v/>
      </c>
      <c r="L20" s="64" t="str">
        <f t="shared" si="0"/>
        <v/>
      </c>
      <c r="M20" s="65" t="str">
        <f t="shared" si="1"/>
        <v/>
      </c>
      <c r="N20" s="63" t="str">
        <f>IFERROR((VLOOKUP(_xlfn.CONCAT(CompensationAnalysis[[#This Row],[Job Title]],CompensationAnalysis[[#This Row],[Location]]),SalaryBands[],12,FALSE)),"")</f>
        <v/>
      </c>
      <c r="O20" s="66" t="str">
        <f>IFERROR(CompensationAnalysis[[#This Row],[Salary Band Average]]/CompensationAnalysis[[#This Row],[Target Market Salary]],"")</f>
        <v/>
      </c>
      <c r="P20" s="67" t="str">
        <f t="shared" si="2"/>
        <v/>
      </c>
      <c r="Q20" s="63" t="str">
        <f>IFERROR(CompensationAnalysis[[#This Row],[Current Base Salary]]-CompensationAnalysis[[#This Row],[Target Market Salary]],"")</f>
        <v/>
      </c>
      <c r="R20" s="12"/>
      <c r="S20" s="63">
        <f t="shared" si="3"/>
        <v>0</v>
      </c>
      <c r="T20" s="63">
        <f>CompensationAnalysis[[#This Row],[Base Increase Amount $]]+CompensationAnalysis[[#This Row],[Current Base Salary]]</f>
        <v>0</v>
      </c>
      <c r="U20" s="67" t="str">
        <f>IFERROR(((CompensationAnalysis[[#This Row],[Current Base Salary]]+CompensationAnalysis[[#This Row],[Base Increase Amount $]]))/CompensationAnalysis[[#This Row],[Target Market Salary]],"")</f>
        <v/>
      </c>
      <c r="V20" s="28"/>
      <c r="X20" s="28"/>
    </row>
    <row r="21" spans="1:24" ht="13.8" x14ac:dyDescent="0.25">
      <c r="A21" s="8"/>
      <c r="B21" s="8"/>
      <c r="C21" s="8"/>
      <c r="D21" s="8"/>
      <c r="E21" s="8"/>
      <c r="F21" s="8"/>
      <c r="G21" s="10"/>
      <c r="H21" s="29" t="str">
        <f t="shared" si="5"/>
        <v/>
      </c>
      <c r="I21" s="15" t="str">
        <f>IFERROR(VLOOKUP($F21,'Jobs to Benchmark'!$1:$1048576,5,FALSE),"")</f>
        <v/>
      </c>
      <c r="J21" s="63" t="str">
        <f>IFERROR(VLOOKUP(_xlfn.CONCAT(CompensationAnalysis[[#This Row],[Job Title]],CompensationAnalysis[[#This Row],[Location]]),SalaryBands[],7,FALSE),"")</f>
        <v/>
      </c>
      <c r="K21" s="63" t="str">
        <f>IFERROR(VLOOKUP(_xlfn.CONCAT(CompensationAnalysis[[#This Row],[Job Title]],CompensationAnalysis[[#This Row],[Location]]),SalaryBands[],8,FALSE),"")</f>
        <v/>
      </c>
      <c r="L21" s="64" t="str">
        <f t="shared" si="0"/>
        <v/>
      </c>
      <c r="M21" s="65" t="str">
        <f t="shared" si="1"/>
        <v/>
      </c>
      <c r="N21" s="63" t="str">
        <f>IFERROR((VLOOKUP(_xlfn.CONCAT(CompensationAnalysis[[#This Row],[Job Title]],CompensationAnalysis[[#This Row],[Location]]),SalaryBands[],12,FALSE)),"")</f>
        <v/>
      </c>
      <c r="O21" s="66" t="str">
        <f>IFERROR(CompensationAnalysis[[#This Row],[Salary Band Average]]/CompensationAnalysis[[#This Row],[Target Market Salary]],"")</f>
        <v/>
      </c>
      <c r="P21" s="67" t="str">
        <f t="shared" si="2"/>
        <v/>
      </c>
      <c r="Q21" s="63" t="str">
        <f>IFERROR(CompensationAnalysis[[#This Row],[Current Base Salary]]-CompensationAnalysis[[#This Row],[Target Market Salary]],"")</f>
        <v/>
      </c>
      <c r="R21" s="12"/>
      <c r="S21" s="63">
        <f t="shared" si="3"/>
        <v>0</v>
      </c>
      <c r="T21" s="63">
        <f>CompensationAnalysis[[#This Row],[Base Increase Amount $]]+CompensationAnalysis[[#This Row],[Current Base Salary]]</f>
        <v>0</v>
      </c>
      <c r="U21" s="67" t="str">
        <f>IFERROR(((CompensationAnalysis[[#This Row],[Current Base Salary]]+CompensationAnalysis[[#This Row],[Base Increase Amount $]]))/CompensationAnalysis[[#This Row],[Target Market Salary]],"")</f>
        <v/>
      </c>
      <c r="V21" s="28"/>
      <c r="X21" s="28"/>
    </row>
    <row r="22" spans="1:24" ht="13.8" x14ac:dyDescent="0.25">
      <c r="A22" s="8"/>
      <c r="B22" s="8"/>
      <c r="C22" s="8"/>
      <c r="D22" s="8"/>
      <c r="E22" s="8"/>
      <c r="F22" s="8"/>
      <c r="G22" s="10"/>
      <c r="H22" s="29" t="str">
        <f t="shared" si="5"/>
        <v/>
      </c>
      <c r="I22" s="15" t="str">
        <f>IFERROR(VLOOKUP($F22,'Jobs to Benchmark'!$1:$1048576,5,FALSE),"")</f>
        <v/>
      </c>
      <c r="J22" s="63" t="str">
        <f>IFERROR(VLOOKUP(_xlfn.CONCAT(CompensationAnalysis[[#This Row],[Job Title]],CompensationAnalysis[[#This Row],[Location]]),SalaryBands[],7,FALSE),"")</f>
        <v/>
      </c>
      <c r="K22" s="63" t="str">
        <f>IFERROR(VLOOKUP(_xlfn.CONCAT(CompensationAnalysis[[#This Row],[Job Title]],CompensationAnalysis[[#This Row],[Location]]),SalaryBands[],8,FALSE),"")</f>
        <v/>
      </c>
      <c r="L22" s="64" t="str">
        <f t="shared" si="0"/>
        <v/>
      </c>
      <c r="M22" s="65" t="str">
        <f t="shared" si="1"/>
        <v/>
      </c>
      <c r="N22" s="63" t="str">
        <f>IFERROR((VLOOKUP(_xlfn.CONCAT(CompensationAnalysis[[#This Row],[Job Title]],CompensationAnalysis[[#This Row],[Location]]),SalaryBands[],12,FALSE)),"")</f>
        <v/>
      </c>
      <c r="O22" s="66" t="str">
        <f>IFERROR(CompensationAnalysis[[#This Row],[Salary Band Average]]/CompensationAnalysis[[#This Row],[Target Market Salary]],"")</f>
        <v/>
      </c>
      <c r="P22" s="67" t="str">
        <f t="shared" si="2"/>
        <v/>
      </c>
      <c r="Q22" s="63" t="str">
        <f>IFERROR(CompensationAnalysis[[#This Row],[Current Base Salary]]-CompensationAnalysis[[#This Row],[Target Market Salary]],"")</f>
        <v/>
      </c>
      <c r="R22" s="12"/>
      <c r="S22" s="63">
        <f t="shared" si="3"/>
        <v>0</v>
      </c>
      <c r="T22" s="63">
        <f>CompensationAnalysis[[#This Row],[Base Increase Amount $]]+CompensationAnalysis[[#This Row],[Current Base Salary]]</f>
        <v>0</v>
      </c>
      <c r="U22" s="67" t="str">
        <f>IFERROR(((CompensationAnalysis[[#This Row],[Current Base Salary]]+CompensationAnalysis[[#This Row],[Base Increase Amount $]]))/CompensationAnalysis[[#This Row],[Target Market Salary]],"")</f>
        <v/>
      </c>
      <c r="V22" s="28"/>
      <c r="X22" s="28"/>
    </row>
    <row r="23" spans="1:24" ht="13.8" x14ac:dyDescent="0.25">
      <c r="A23" s="8"/>
      <c r="B23" s="8"/>
      <c r="C23" s="8"/>
      <c r="D23" s="8"/>
      <c r="E23" s="8"/>
      <c r="F23" s="8"/>
      <c r="G23" s="10"/>
      <c r="H23" s="29" t="str">
        <f t="shared" si="5"/>
        <v/>
      </c>
      <c r="I23" s="15" t="str">
        <f>IFERROR(VLOOKUP($F23,'Jobs to Benchmark'!$1:$1048576,5,FALSE),"")</f>
        <v/>
      </c>
      <c r="J23" s="63" t="str">
        <f>IFERROR(VLOOKUP(_xlfn.CONCAT(CompensationAnalysis[[#This Row],[Job Title]],CompensationAnalysis[[#This Row],[Location]]),SalaryBands[],7,FALSE),"")</f>
        <v/>
      </c>
      <c r="K23" s="63" t="str">
        <f>IFERROR(VLOOKUP(_xlfn.CONCAT(CompensationAnalysis[[#This Row],[Job Title]],CompensationAnalysis[[#This Row],[Location]]),SalaryBands[],8,FALSE),"")</f>
        <v/>
      </c>
      <c r="L23" s="64" t="str">
        <f t="shared" si="0"/>
        <v/>
      </c>
      <c r="M23" s="65" t="str">
        <f t="shared" si="1"/>
        <v/>
      </c>
      <c r="N23" s="63" t="str">
        <f>IFERROR((VLOOKUP(_xlfn.CONCAT(CompensationAnalysis[[#This Row],[Job Title]],CompensationAnalysis[[#This Row],[Location]]),SalaryBands[],12,FALSE)),"")</f>
        <v/>
      </c>
      <c r="O23" s="66" t="str">
        <f>IFERROR(CompensationAnalysis[[#This Row],[Salary Band Average]]/CompensationAnalysis[[#This Row],[Target Market Salary]],"")</f>
        <v/>
      </c>
      <c r="P23" s="67" t="str">
        <f t="shared" si="2"/>
        <v/>
      </c>
      <c r="Q23" s="63" t="str">
        <f>IFERROR(CompensationAnalysis[[#This Row],[Current Base Salary]]-CompensationAnalysis[[#This Row],[Target Market Salary]],"")</f>
        <v/>
      </c>
      <c r="R23" s="12"/>
      <c r="S23" s="63">
        <f t="shared" si="3"/>
        <v>0</v>
      </c>
      <c r="T23" s="63">
        <f>CompensationAnalysis[[#This Row],[Base Increase Amount $]]+CompensationAnalysis[[#This Row],[Current Base Salary]]</f>
        <v>0</v>
      </c>
      <c r="U23" s="67" t="str">
        <f>IFERROR(((CompensationAnalysis[[#This Row],[Current Base Salary]]+CompensationAnalysis[[#This Row],[Base Increase Amount $]]))/CompensationAnalysis[[#This Row],[Target Market Salary]],"")</f>
        <v/>
      </c>
      <c r="V23" s="28"/>
      <c r="X23" s="28"/>
    </row>
    <row r="24" spans="1:24" ht="13.8" x14ac:dyDescent="0.25">
      <c r="A24" s="8"/>
      <c r="B24" s="8"/>
      <c r="C24" s="8"/>
      <c r="D24" s="8"/>
      <c r="E24" s="8"/>
      <c r="F24" s="8"/>
      <c r="G24" s="10"/>
      <c r="H24" s="29" t="str">
        <f t="shared" si="5"/>
        <v/>
      </c>
      <c r="I24" s="15" t="str">
        <f>IFERROR(VLOOKUP($F24,'Jobs to Benchmark'!$1:$1048576,5,FALSE),"")</f>
        <v/>
      </c>
      <c r="J24" s="63" t="str">
        <f>IFERROR(VLOOKUP(_xlfn.CONCAT(CompensationAnalysis[[#This Row],[Job Title]],CompensationAnalysis[[#This Row],[Location]]),SalaryBands[],7,FALSE),"")</f>
        <v/>
      </c>
      <c r="K24" s="63" t="str">
        <f>IFERROR(VLOOKUP(_xlfn.CONCAT(CompensationAnalysis[[#This Row],[Job Title]],CompensationAnalysis[[#This Row],[Location]]),SalaryBands[],8,FALSE),"")</f>
        <v/>
      </c>
      <c r="L24" s="64" t="str">
        <f t="shared" si="0"/>
        <v/>
      </c>
      <c r="M24" s="65" t="str">
        <f t="shared" si="1"/>
        <v/>
      </c>
      <c r="N24" s="63" t="str">
        <f>IFERROR((VLOOKUP(_xlfn.CONCAT(CompensationAnalysis[[#This Row],[Job Title]],CompensationAnalysis[[#This Row],[Location]]),SalaryBands[],12,FALSE)),"")</f>
        <v/>
      </c>
      <c r="O24" s="66" t="str">
        <f>IFERROR(CompensationAnalysis[[#This Row],[Salary Band Average]]/CompensationAnalysis[[#This Row],[Target Market Salary]],"")</f>
        <v/>
      </c>
      <c r="P24" s="67" t="str">
        <f t="shared" si="2"/>
        <v/>
      </c>
      <c r="Q24" s="63" t="str">
        <f>IFERROR(CompensationAnalysis[[#This Row],[Current Base Salary]]-CompensationAnalysis[[#This Row],[Target Market Salary]],"")</f>
        <v/>
      </c>
      <c r="R24" s="12"/>
      <c r="S24" s="63">
        <f t="shared" si="3"/>
        <v>0</v>
      </c>
      <c r="T24" s="63">
        <f>CompensationAnalysis[[#This Row],[Base Increase Amount $]]+CompensationAnalysis[[#This Row],[Current Base Salary]]</f>
        <v>0</v>
      </c>
      <c r="U24" s="67" t="str">
        <f>IFERROR(((CompensationAnalysis[[#This Row],[Current Base Salary]]+CompensationAnalysis[[#This Row],[Base Increase Amount $]]))/CompensationAnalysis[[#This Row],[Target Market Salary]],"")</f>
        <v/>
      </c>
      <c r="V24" s="28"/>
      <c r="X24" s="28"/>
    </row>
    <row r="25" spans="1:24" ht="13.8" x14ac:dyDescent="0.25">
      <c r="A25" s="8"/>
      <c r="B25" s="8"/>
      <c r="C25" s="8"/>
      <c r="D25" s="8"/>
      <c r="E25" s="8"/>
      <c r="F25" s="8"/>
      <c r="G25" s="10"/>
      <c r="H25" s="29" t="str">
        <f t="shared" si="5"/>
        <v/>
      </c>
      <c r="I25" s="15" t="str">
        <f>IFERROR(VLOOKUP($F25,'Jobs to Benchmark'!$1:$1048576,5,FALSE),"")</f>
        <v/>
      </c>
      <c r="J25" s="63" t="str">
        <f>IFERROR(VLOOKUP(_xlfn.CONCAT(CompensationAnalysis[[#This Row],[Job Title]],CompensationAnalysis[[#This Row],[Location]]),SalaryBands[],7,FALSE),"")</f>
        <v/>
      </c>
      <c r="K25" s="63" t="str">
        <f>IFERROR(VLOOKUP(_xlfn.CONCAT(CompensationAnalysis[[#This Row],[Job Title]],CompensationAnalysis[[#This Row],[Location]]),SalaryBands[],8,FALSE),"")</f>
        <v/>
      </c>
      <c r="L25" s="64" t="str">
        <f t="shared" si="0"/>
        <v/>
      </c>
      <c r="M25" s="65" t="str">
        <f t="shared" si="1"/>
        <v/>
      </c>
      <c r="N25" s="63" t="str">
        <f>IFERROR((VLOOKUP(_xlfn.CONCAT(CompensationAnalysis[[#This Row],[Job Title]],CompensationAnalysis[[#This Row],[Location]]),SalaryBands[],12,FALSE)),"")</f>
        <v/>
      </c>
      <c r="O25" s="66" t="str">
        <f>IFERROR(CompensationAnalysis[[#This Row],[Salary Band Average]]/CompensationAnalysis[[#This Row],[Target Market Salary]],"")</f>
        <v/>
      </c>
      <c r="P25" s="67" t="str">
        <f t="shared" si="2"/>
        <v/>
      </c>
      <c r="Q25" s="63" t="str">
        <f>IFERROR(CompensationAnalysis[[#This Row],[Current Base Salary]]-CompensationAnalysis[[#This Row],[Target Market Salary]],"")</f>
        <v/>
      </c>
      <c r="R25" s="12"/>
      <c r="S25" s="63">
        <f t="shared" si="3"/>
        <v>0</v>
      </c>
      <c r="T25" s="63">
        <f>CompensationAnalysis[[#This Row],[Base Increase Amount $]]+CompensationAnalysis[[#This Row],[Current Base Salary]]</f>
        <v>0</v>
      </c>
      <c r="U25" s="67" t="str">
        <f>IFERROR(((CompensationAnalysis[[#This Row],[Current Base Salary]]+CompensationAnalysis[[#This Row],[Base Increase Amount $]]))/CompensationAnalysis[[#This Row],[Target Market Salary]],"")</f>
        <v/>
      </c>
      <c r="V25" s="28"/>
      <c r="X25" s="28"/>
    </row>
    <row r="26" spans="1:24" ht="13.8" x14ac:dyDescent="0.25">
      <c r="A26" s="8"/>
      <c r="B26" s="8"/>
      <c r="C26" s="8"/>
      <c r="D26" s="8"/>
      <c r="E26" s="8"/>
      <c r="F26" s="8"/>
      <c r="G26" s="10"/>
      <c r="H26" s="29" t="str">
        <f t="shared" si="5"/>
        <v/>
      </c>
      <c r="I26" s="15" t="str">
        <f>IFERROR(VLOOKUP($F26,'Jobs to Benchmark'!$1:$1048576,5,FALSE),"")</f>
        <v/>
      </c>
      <c r="J26" s="63" t="str">
        <f>IFERROR(VLOOKUP(_xlfn.CONCAT(CompensationAnalysis[[#This Row],[Job Title]],CompensationAnalysis[[#This Row],[Location]]),SalaryBands[],7,FALSE),"")</f>
        <v/>
      </c>
      <c r="K26" s="63" t="str">
        <f>IFERROR(VLOOKUP(_xlfn.CONCAT(CompensationAnalysis[[#This Row],[Job Title]],CompensationAnalysis[[#This Row],[Location]]),SalaryBands[],8,FALSE),"")</f>
        <v/>
      </c>
      <c r="L26" s="64" t="str">
        <f t="shared" si="0"/>
        <v/>
      </c>
      <c r="M26" s="65" t="str">
        <f t="shared" si="1"/>
        <v/>
      </c>
      <c r="N26" s="63" t="str">
        <f>IFERROR((VLOOKUP(_xlfn.CONCAT(CompensationAnalysis[[#This Row],[Job Title]],CompensationAnalysis[[#This Row],[Location]]),SalaryBands[],12,FALSE)),"")</f>
        <v/>
      </c>
      <c r="O26" s="66" t="str">
        <f>IFERROR(CompensationAnalysis[[#This Row],[Salary Band Average]]/CompensationAnalysis[[#This Row],[Target Market Salary]],"")</f>
        <v/>
      </c>
      <c r="P26" s="67" t="str">
        <f t="shared" si="2"/>
        <v/>
      </c>
      <c r="Q26" s="63" t="str">
        <f>IFERROR(CompensationAnalysis[[#This Row],[Current Base Salary]]-CompensationAnalysis[[#This Row],[Target Market Salary]],"")</f>
        <v/>
      </c>
      <c r="R26" s="12"/>
      <c r="S26" s="63">
        <f t="shared" si="3"/>
        <v>0</v>
      </c>
      <c r="T26" s="63">
        <f>CompensationAnalysis[[#This Row],[Base Increase Amount $]]+CompensationAnalysis[[#This Row],[Current Base Salary]]</f>
        <v>0</v>
      </c>
      <c r="U26" s="67" t="str">
        <f>IFERROR(((CompensationAnalysis[[#This Row],[Current Base Salary]]+CompensationAnalysis[[#This Row],[Base Increase Amount $]]))/CompensationAnalysis[[#This Row],[Target Market Salary]],"")</f>
        <v/>
      </c>
      <c r="V26" s="28"/>
      <c r="X26" s="28"/>
    </row>
    <row r="27" spans="1:24" ht="13.8" x14ac:dyDescent="0.25">
      <c r="A27" s="8"/>
      <c r="B27" s="8"/>
      <c r="C27" s="8"/>
      <c r="D27" s="8"/>
      <c r="E27" s="8"/>
      <c r="F27" s="8"/>
      <c r="G27" s="10"/>
      <c r="H27" s="29" t="str">
        <f t="shared" si="5"/>
        <v/>
      </c>
      <c r="I27" s="15" t="str">
        <f>IFERROR(VLOOKUP($F27,'Jobs to Benchmark'!$1:$1048576,5,FALSE),"")</f>
        <v/>
      </c>
      <c r="J27" s="63" t="str">
        <f>IFERROR(VLOOKUP(_xlfn.CONCAT(CompensationAnalysis[[#This Row],[Job Title]],CompensationAnalysis[[#This Row],[Location]]),SalaryBands[],7,FALSE),"")</f>
        <v/>
      </c>
      <c r="K27" s="63" t="str">
        <f>IFERROR(VLOOKUP(_xlfn.CONCAT(CompensationAnalysis[[#This Row],[Job Title]],CompensationAnalysis[[#This Row],[Location]]),SalaryBands[],8,FALSE),"")</f>
        <v/>
      </c>
      <c r="L27" s="64" t="str">
        <f t="shared" si="0"/>
        <v/>
      </c>
      <c r="M27" s="65" t="str">
        <f t="shared" si="1"/>
        <v/>
      </c>
      <c r="N27" s="63" t="str">
        <f>IFERROR((VLOOKUP(_xlfn.CONCAT(CompensationAnalysis[[#This Row],[Job Title]],CompensationAnalysis[[#This Row],[Location]]),SalaryBands[],12,FALSE)),"")</f>
        <v/>
      </c>
      <c r="O27" s="66" t="str">
        <f>IFERROR(CompensationAnalysis[[#This Row],[Salary Band Average]]/CompensationAnalysis[[#This Row],[Target Market Salary]],"")</f>
        <v/>
      </c>
      <c r="P27" s="67" t="str">
        <f t="shared" si="2"/>
        <v/>
      </c>
      <c r="Q27" s="63" t="str">
        <f>IFERROR(CompensationAnalysis[[#This Row],[Current Base Salary]]-CompensationAnalysis[[#This Row],[Target Market Salary]],"")</f>
        <v/>
      </c>
      <c r="R27" s="12"/>
      <c r="S27" s="63">
        <f t="shared" si="3"/>
        <v>0</v>
      </c>
      <c r="T27" s="63">
        <f>CompensationAnalysis[[#This Row],[Base Increase Amount $]]+CompensationAnalysis[[#This Row],[Current Base Salary]]</f>
        <v>0</v>
      </c>
      <c r="U27" s="67" t="str">
        <f>IFERROR(((CompensationAnalysis[[#This Row],[Current Base Salary]]+CompensationAnalysis[[#This Row],[Base Increase Amount $]]))/CompensationAnalysis[[#This Row],[Target Market Salary]],"")</f>
        <v/>
      </c>
      <c r="V27" s="28"/>
      <c r="X27" s="28"/>
    </row>
    <row r="28" spans="1:24" ht="13.8" x14ac:dyDescent="0.25">
      <c r="A28" s="8"/>
      <c r="B28" s="8"/>
      <c r="C28" s="8"/>
      <c r="D28" s="8"/>
      <c r="E28" s="8"/>
      <c r="F28" s="8"/>
      <c r="G28" s="10"/>
      <c r="H28" s="29" t="str">
        <f t="shared" si="5"/>
        <v/>
      </c>
      <c r="I28" s="15" t="str">
        <f>IFERROR(VLOOKUP($F28,'Jobs to Benchmark'!$1:$1048576,5,FALSE),"")</f>
        <v/>
      </c>
      <c r="J28" s="63" t="str">
        <f>IFERROR(VLOOKUP(_xlfn.CONCAT(CompensationAnalysis[[#This Row],[Job Title]],CompensationAnalysis[[#This Row],[Location]]),SalaryBands[],7,FALSE),"")</f>
        <v/>
      </c>
      <c r="K28" s="63" t="str">
        <f>IFERROR(VLOOKUP(_xlfn.CONCAT(CompensationAnalysis[[#This Row],[Job Title]],CompensationAnalysis[[#This Row],[Location]]),SalaryBands[],8,FALSE),"")</f>
        <v/>
      </c>
      <c r="L28" s="64" t="str">
        <f t="shared" si="0"/>
        <v/>
      </c>
      <c r="M28" s="65" t="str">
        <f t="shared" si="1"/>
        <v/>
      </c>
      <c r="N28" s="63" t="str">
        <f>IFERROR((VLOOKUP(_xlfn.CONCAT(CompensationAnalysis[[#This Row],[Job Title]],CompensationAnalysis[[#This Row],[Location]]),SalaryBands[],12,FALSE)),"")</f>
        <v/>
      </c>
      <c r="O28" s="66" t="str">
        <f>IFERROR(CompensationAnalysis[[#This Row],[Salary Band Average]]/CompensationAnalysis[[#This Row],[Target Market Salary]],"")</f>
        <v/>
      </c>
      <c r="P28" s="67" t="str">
        <f t="shared" si="2"/>
        <v/>
      </c>
      <c r="Q28" s="63" t="str">
        <f>IFERROR(CompensationAnalysis[[#This Row],[Current Base Salary]]-CompensationAnalysis[[#This Row],[Target Market Salary]],"")</f>
        <v/>
      </c>
      <c r="R28" s="12"/>
      <c r="S28" s="63">
        <f t="shared" si="3"/>
        <v>0</v>
      </c>
      <c r="T28" s="63">
        <f>CompensationAnalysis[[#This Row],[Base Increase Amount $]]+CompensationAnalysis[[#This Row],[Current Base Salary]]</f>
        <v>0</v>
      </c>
      <c r="U28" s="67" t="str">
        <f>IFERROR(((CompensationAnalysis[[#This Row],[Current Base Salary]]+CompensationAnalysis[[#This Row],[Base Increase Amount $]]))/CompensationAnalysis[[#This Row],[Target Market Salary]],"")</f>
        <v/>
      </c>
      <c r="V28" s="28"/>
      <c r="X28" s="28"/>
    </row>
    <row r="29" spans="1:24" ht="13.8" x14ac:dyDescent="0.25">
      <c r="A29" s="8"/>
      <c r="B29" s="8"/>
      <c r="C29" s="8"/>
      <c r="D29" s="8"/>
      <c r="E29" s="8"/>
      <c r="F29" s="8"/>
      <c r="G29" s="10"/>
      <c r="H29" s="29" t="str">
        <f t="shared" si="5"/>
        <v/>
      </c>
      <c r="I29" s="15" t="str">
        <f>IFERROR(VLOOKUP($F29,'Jobs to Benchmark'!$1:$1048576,5,FALSE),"")</f>
        <v/>
      </c>
      <c r="J29" s="63" t="str">
        <f>IFERROR(VLOOKUP(_xlfn.CONCAT(CompensationAnalysis[[#This Row],[Job Title]],CompensationAnalysis[[#This Row],[Location]]),SalaryBands[],7,FALSE),"")</f>
        <v/>
      </c>
      <c r="K29" s="63" t="str">
        <f>IFERROR(VLOOKUP(_xlfn.CONCAT(CompensationAnalysis[[#This Row],[Job Title]],CompensationAnalysis[[#This Row],[Location]]),SalaryBands[],8,FALSE),"")</f>
        <v/>
      </c>
      <c r="L29" s="64" t="str">
        <f t="shared" si="0"/>
        <v/>
      </c>
      <c r="M29" s="65" t="str">
        <f t="shared" si="1"/>
        <v/>
      </c>
      <c r="N29" s="63" t="str">
        <f>IFERROR((VLOOKUP(_xlfn.CONCAT(CompensationAnalysis[[#This Row],[Job Title]],CompensationAnalysis[[#This Row],[Location]]),SalaryBands[],12,FALSE)),"")</f>
        <v/>
      </c>
      <c r="O29" s="66" t="str">
        <f>IFERROR(CompensationAnalysis[[#This Row],[Salary Band Average]]/CompensationAnalysis[[#This Row],[Target Market Salary]],"")</f>
        <v/>
      </c>
      <c r="P29" s="67" t="str">
        <f t="shared" si="2"/>
        <v/>
      </c>
      <c r="Q29" s="63" t="str">
        <f>IFERROR(CompensationAnalysis[[#This Row],[Current Base Salary]]-CompensationAnalysis[[#This Row],[Target Market Salary]],"")</f>
        <v/>
      </c>
      <c r="R29" s="12"/>
      <c r="S29" s="63">
        <f t="shared" si="3"/>
        <v>0</v>
      </c>
      <c r="T29" s="63">
        <f>CompensationAnalysis[[#This Row],[Base Increase Amount $]]+CompensationAnalysis[[#This Row],[Current Base Salary]]</f>
        <v>0</v>
      </c>
      <c r="U29" s="67" t="str">
        <f>IFERROR(((CompensationAnalysis[[#This Row],[Current Base Salary]]+CompensationAnalysis[[#This Row],[Base Increase Amount $]]))/CompensationAnalysis[[#This Row],[Target Market Salary]],"")</f>
        <v/>
      </c>
      <c r="V29" s="28"/>
      <c r="X29" s="28"/>
    </row>
    <row r="30" spans="1:24" ht="13.8" x14ac:dyDescent="0.25">
      <c r="A30" s="8"/>
      <c r="B30" s="8"/>
      <c r="C30" s="8"/>
      <c r="D30" s="8"/>
      <c r="E30" s="8"/>
      <c r="F30" s="8"/>
      <c r="G30" s="10"/>
      <c r="H30" s="29" t="str">
        <f t="shared" si="5"/>
        <v/>
      </c>
      <c r="I30" s="15" t="str">
        <f>IFERROR(VLOOKUP($F30,'Jobs to Benchmark'!$1:$1048576,5,FALSE),"")</f>
        <v/>
      </c>
      <c r="J30" s="63" t="str">
        <f>IFERROR(VLOOKUP(_xlfn.CONCAT(CompensationAnalysis[[#This Row],[Job Title]],CompensationAnalysis[[#This Row],[Location]]),SalaryBands[],7,FALSE),"")</f>
        <v/>
      </c>
      <c r="K30" s="63" t="str">
        <f>IFERROR(VLOOKUP(_xlfn.CONCAT(CompensationAnalysis[[#This Row],[Job Title]],CompensationAnalysis[[#This Row],[Location]]),SalaryBands[],8,FALSE),"")</f>
        <v/>
      </c>
      <c r="L30" s="64" t="str">
        <f t="shared" si="0"/>
        <v/>
      </c>
      <c r="M30" s="65" t="str">
        <f t="shared" si="1"/>
        <v/>
      </c>
      <c r="N30" s="63" t="str">
        <f>IFERROR((VLOOKUP(_xlfn.CONCAT(CompensationAnalysis[[#This Row],[Job Title]],CompensationAnalysis[[#This Row],[Location]]),SalaryBands[],12,FALSE)),"")</f>
        <v/>
      </c>
      <c r="O30" s="66" t="str">
        <f>IFERROR(CompensationAnalysis[[#This Row],[Salary Band Average]]/CompensationAnalysis[[#This Row],[Target Market Salary]],"")</f>
        <v/>
      </c>
      <c r="P30" s="67" t="str">
        <f t="shared" si="2"/>
        <v/>
      </c>
      <c r="Q30" s="63" t="str">
        <f>IFERROR(CompensationAnalysis[[#This Row],[Current Base Salary]]-CompensationAnalysis[[#This Row],[Target Market Salary]],"")</f>
        <v/>
      </c>
      <c r="R30" s="12"/>
      <c r="S30" s="63">
        <f t="shared" si="3"/>
        <v>0</v>
      </c>
      <c r="T30" s="63">
        <f>CompensationAnalysis[[#This Row],[Base Increase Amount $]]+CompensationAnalysis[[#This Row],[Current Base Salary]]</f>
        <v>0</v>
      </c>
      <c r="U30" s="67" t="str">
        <f>IFERROR(((CompensationAnalysis[[#This Row],[Current Base Salary]]+CompensationAnalysis[[#This Row],[Base Increase Amount $]]))/CompensationAnalysis[[#This Row],[Target Market Salary]],"")</f>
        <v/>
      </c>
      <c r="V30" s="28"/>
      <c r="X30" s="28"/>
    </row>
    <row r="31" spans="1:24" ht="13.8" x14ac:dyDescent="0.25">
      <c r="A31" s="8"/>
      <c r="B31" s="8"/>
      <c r="C31" s="8"/>
      <c r="D31" s="8"/>
      <c r="E31" s="8"/>
      <c r="F31" s="8"/>
      <c r="G31" s="10"/>
      <c r="H31" s="29" t="str">
        <f t="shared" si="5"/>
        <v/>
      </c>
      <c r="I31" s="15" t="str">
        <f>IFERROR(VLOOKUP($F31,'Jobs to Benchmark'!$1:$1048576,5,FALSE),"")</f>
        <v/>
      </c>
      <c r="J31" s="63" t="str">
        <f>IFERROR(VLOOKUP(_xlfn.CONCAT(CompensationAnalysis[[#This Row],[Job Title]],CompensationAnalysis[[#This Row],[Location]]),SalaryBands[],7,FALSE),"")</f>
        <v/>
      </c>
      <c r="K31" s="63" t="str">
        <f>IFERROR(VLOOKUP(_xlfn.CONCAT(CompensationAnalysis[[#This Row],[Job Title]],CompensationAnalysis[[#This Row],[Location]]),SalaryBands[],8,FALSE),"")</f>
        <v/>
      </c>
      <c r="L31" s="64" t="str">
        <f t="shared" si="0"/>
        <v/>
      </c>
      <c r="M31" s="65" t="str">
        <f t="shared" si="1"/>
        <v/>
      </c>
      <c r="N31" s="63" t="str">
        <f>IFERROR((VLOOKUP(_xlfn.CONCAT(CompensationAnalysis[[#This Row],[Job Title]],CompensationAnalysis[[#This Row],[Location]]),SalaryBands[],12,FALSE)),"")</f>
        <v/>
      </c>
      <c r="O31" s="66" t="str">
        <f>IFERROR(CompensationAnalysis[[#This Row],[Salary Band Average]]/CompensationAnalysis[[#This Row],[Target Market Salary]],"")</f>
        <v/>
      </c>
      <c r="P31" s="67" t="str">
        <f t="shared" si="2"/>
        <v/>
      </c>
      <c r="Q31" s="63" t="str">
        <f>IFERROR(CompensationAnalysis[[#This Row],[Current Base Salary]]-CompensationAnalysis[[#This Row],[Target Market Salary]],"")</f>
        <v/>
      </c>
      <c r="R31" s="12"/>
      <c r="S31" s="63">
        <f t="shared" si="3"/>
        <v>0</v>
      </c>
      <c r="T31" s="63">
        <f>CompensationAnalysis[[#This Row],[Base Increase Amount $]]+CompensationAnalysis[[#This Row],[Current Base Salary]]</f>
        <v>0</v>
      </c>
      <c r="U31" s="67" t="str">
        <f>IFERROR(((CompensationAnalysis[[#This Row],[Current Base Salary]]+CompensationAnalysis[[#This Row],[Base Increase Amount $]]))/CompensationAnalysis[[#This Row],[Target Market Salary]],"")</f>
        <v/>
      </c>
      <c r="V31" s="28"/>
      <c r="X31" s="28"/>
    </row>
    <row r="32" spans="1:24" ht="13.8" x14ac:dyDescent="0.25">
      <c r="A32" s="8"/>
      <c r="B32" s="8"/>
      <c r="C32" s="8"/>
      <c r="D32" s="8"/>
      <c r="E32" s="8"/>
      <c r="F32" s="8"/>
      <c r="G32" s="10"/>
      <c r="H32" s="29" t="str">
        <f t="shared" si="5"/>
        <v/>
      </c>
      <c r="I32" s="15" t="str">
        <f>IFERROR(VLOOKUP($F32,'Jobs to Benchmark'!$1:$1048576,5,FALSE),"")</f>
        <v/>
      </c>
      <c r="J32" s="63" t="str">
        <f>IFERROR(VLOOKUP(_xlfn.CONCAT(CompensationAnalysis[[#This Row],[Job Title]],CompensationAnalysis[[#This Row],[Location]]),SalaryBands[],7,FALSE),"")</f>
        <v/>
      </c>
      <c r="K32" s="63" t="str">
        <f>IFERROR(VLOOKUP(_xlfn.CONCAT(CompensationAnalysis[[#This Row],[Job Title]],CompensationAnalysis[[#This Row],[Location]]),SalaryBands[],8,FALSE),"")</f>
        <v/>
      </c>
      <c r="L32" s="64" t="str">
        <f t="shared" si="0"/>
        <v/>
      </c>
      <c r="M32" s="65" t="str">
        <f t="shared" si="1"/>
        <v/>
      </c>
      <c r="N32" s="63" t="str">
        <f>IFERROR((VLOOKUP(_xlfn.CONCAT(CompensationAnalysis[[#This Row],[Job Title]],CompensationAnalysis[[#This Row],[Location]]),SalaryBands[],12,FALSE)),"")</f>
        <v/>
      </c>
      <c r="O32" s="66" t="str">
        <f>IFERROR(CompensationAnalysis[[#This Row],[Salary Band Average]]/CompensationAnalysis[[#This Row],[Target Market Salary]],"")</f>
        <v/>
      </c>
      <c r="P32" s="67" t="str">
        <f t="shared" si="2"/>
        <v/>
      </c>
      <c r="Q32" s="63" t="str">
        <f>IFERROR(CompensationAnalysis[[#This Row],[Current Base Salary]]-CompensationAnalysis[[#This Row],[Target Market Salary]],"")</f>
        <v/>
      </c>
      <c r="R32" s="12"/>
      <c r="S32" s="63">
        <f t="shared" si="3"/>
        <v>0</v>
      </c>
      <c r="T32" s="63">
        <f>CompensationAnalysis[[#This Row],[Base Increase Amount $]]+CompensationAnalysis[[#This Row],[Current Base Salary]]</f>
        <v>0</v>
      </c>
      <c r="U32" s="67" t="str">
        <f>IFERROR(((CompensationAnalysis[[#This Row],[Current Base Salary]]+CompensationAnalysis[[#This Row],[Base Increase Amount $]]))/CompensationAnalysis[[#This Row],[Target Market Salary]],"")</f>
        <v/>
      </c>
      <c r="V32" s="28"/>
      <c r="X32" s="28"/>
    </row>
    <row r="33" spans="1:24" ht="13.8" x14ac:dyDescent="0.25">
      <c r="A33" s="8"/>
      <c r="B33" s="8"/>
      <c r="C33" s="8"/>
      <c r="D33" s="8"/>
      <c r="E33" s="8"/>
      <c r="F33" s="8"/>
      <c r="G33" s="10"/>
      <c r="H33" s="29" t="str">
        <f t="shared" si="5"/>
        <v/>
      </c>
      <c r="I33" s="15" t="str">
        <f>IFERROR(VLOOKUP($F33,'Jobs to Benchmark'!$1:$1048576,5,FALSE),"")</f>
        <v/>
      </c>
      <c r="J33" s="63" t="str">
        <f>IFERROR(VLOOKUP(_xlfn.CONCAT(CompensationAnalysis[[#This Row],[Job Title]],CompensationAnalysis[[#This Row],[Location]]),SalaryBands[],7,FALSE),"")</f>
        <v/>
      </c>
      <c r="K33" s="63" t="str">
        <f>IFERROR(VLOOKUP(_xlfn.CONCAT(CompensationAnalysis[[#This Row],[Job Title]],CompensationAnalysis[[#This Row],[Location]]),SalaryBands[],8,FALSE),"")</f>
        <v/>
      </c>
      <c r="L33" s="64" t="str">
        <f t="shared" si="0"/>
        <v/>
      </c>
      <c r="M33" s="65" t="str">
        <f t="shared" si="1"/>
        <v/>
      </c>
      <c r="N33" s="63" t="str">
        <f>IFERROR((VLOOKUP(_xlfn.CONCAT(CompensationAnalysis[[#This Row],[Job Title]],CompensationAnalysis[[#This Row],[Location]]),SalaryBands[],12,FALSE)),"")</f>
        <v/>
      </c>
      <c r="O33" s="66" t="str">
        <f>IFERROR(CompensationAnalysis[[#This Row],[Salary Band Average]]/CompensationAnalysis[[#This Row],[Target Market Salary]],"")</f>
        <v/>
      </c>
      <c r="P33" s="67" t="str">
        <f t="shared" si="2"/>
        <v/>
      </c>
      <c r="Q33" s="63" t="str">
        <f>IFERROR(CompensationAnalysis[[#This Row],[Current Base Salary]]-CompensationAnalysis[[#This Row],[Target Market Salary]],"")</f>
        <v/>
      </c>
      <c r="R33" s="12"/>
      <c r="S33" s="63">
        <f t="shared" si="3"/>
        <v>0</v>
      </c>
      <c r="T33" s="63">
        <f>CompensationAnalysis[[#This Row],[Base Increase Amount $]]+CompensationAnalysis[[#This Row],[Current Base Salary]]</f>
        <v>0</v>
      </c>
      <c r="U33" s="67" t="str">
        <f>IFERROR(((CompensationAnalysis[[#This Row],[Current Base Salary]]+CompensationAnalysis[[#This Row],[Base Increase Amount $]]))/CompensationAnalysis[[#This Row],[Target Market Salary]],"")</f>
        <v/>
      </c>
      <c r="V33" s="28"/>
      <c r="X33" s="28"/>
    </row>
    <row r="34" spans="1:24" ht="13.8" x14ac:dyDescent="0.25">
      <c r="A34" s="8"/>
      <c r="B34" s="8"/>
      <c r="C34" s="8"/>
      <c r="D34" s="8"/>
      <c r="E34" s="8"/>
      <c r="F34" s="8"/>
      <c r="G34" s="10"/>
      <c r="H34" s="29" t="str">
        <f t="shared" si="5"/>
        <v/>
      </c>
      <c r="I34" s="15" t="str">
        <f>IFERROR(VLOOKUP($F34,'Jobs to Benchmark'!$1:$1048576,5,FALSE),"")</f>
        <v/>
      </c>
      <c r="J34" s="63" t="str">
        <f>IFERROR(VLOOKUP(_xlfn.CONCAT(CompensationAnalysis[[#This Row],[Job Title]],CompensationAnalysis[[#This Row],[Location]]),SalaryBands[],7,FALSE),"")</f>
        <v/>
      </c>
      <c r="K34" s="63" t="str">
        <f>IFERROR(VLOOKUP(_xlfn.CONCAT(CompensationAnalysis[[#This Row],[Job Title]],CompensationAnalysis[[#This Row],[Location]]),SalaryBands[],8,FALSE),"")</f>
        <v/>
      </c>
      <c r="L34" s="64" t="str">
        <f t="shared" si="0"/>
        <v/>
      </c>
      <c r="M34" s="65" t="str">
        <f t="shared" si="1"/>
        <v/>
      </c>
      <c r="N34" s="63" t="str">
        <f>IFERROR((VLOOKUP(_xlfn.CONCAT(CompensationAnalysis[[#This Row],[Job Title]],CompensationAnalysis[[#This Row],[Location]]),SalaryBands[],12,FALSE)),"")</f>
        <v/>
      </c>
      <c r="O34" s="66" t="str">
        <f>IFERROR(CompensationAnalysis[[#This Row],[Salary Band Average]]/CompensationAnalysis[[#This Row],[Target Market Salary]],"")</f>
        <v/>
      </c>
      <c r="P34" s="67" t="str">
        <f t="shared" si="2"/>
        <v/>
      </c>
      <c r="Q34" s="63" t="str">
        <f>IFERROR(CompensationAnalysis[[#This Row],[Current Base Salary]]-CompensationAnalysis[[#This Row],[Target Market Salary]],"")</f>
        <v/>
      </c>
      <c r="R34" s="12"/>
      <c r="S34" s="63">
        <f t="shared" si="3"/>
        <v>0</v>
      </c>
      <c r="T34" s="63">
        <f>CompensationAnalysis[[#This Row],[Base Increase Amount $]]+CompensationAnalysis[[#This Row],[Current Base Salary]]</f>
        <v>0</v>
      </c>
      <c r="U34" s="67" t="str">
        <f>IFERROR(((CompensationAnalysis[[#This Row],[Current Base Salary]]+CompensationAnalysis[[#This Row],[Base Increase Amount $]]))/CompensationAnalysis[[#This Row],[Target Market Salary]],"")</f>
        <v/>
      </c>
      <c r="V34" s="28"/>
      <c r="X34" s="28"/>
    </row>
    <row r="35" spans="1:24" ht="13.8" x14ac:dyDescent="0.25">
      <c r="A35" s="8"/>
      <c r="B35" s="8"/>
      <c r="C35" s="8"/>
      <c r="D35" s="8"/>
      <c r="E35" s="8"/>
      <c r="F35" s="8"/>
      <c r="G35" s="10"/>
      <c r="H35" s="29" t="str">
        <f t="shared" si="5"/>
        <v/>
      </c>
      <c r="I35" s="15" t="str">
        <f>IFERROR(VLOOKUP($F35,'Jobs to Benchmark'!$1:$1048576,5,FALSE),"")</f>
        <v/>
      </c>
      <c r="J35" s="63" t="str">
        <f>IFERROR(VLOOKUP(_xlfn.CONCAT(CompensationAnalysis[[#This Row],[Job Title]],CompensationAnalysis[[#This Row],[Location]]),SalaryBands[],7,FALSE),"")</f>
        <v/>
      </c>
      <c r="K35" s="63" t="str">
        <f>IFERROR(VLOOKUP(_xlfn.CONCAT(CompensationAnalysis[[#This Row],[Job Title]],CompensationAnalysis[[#This Row],[Location]]),SalaryBands[],8,FALSE),"")</f>
        <v/>
      </c>
      <c r="L35" s="64" t="str">
        <f t="shared" si="0"/>
        <v/>
      </c>
      <c r="M35" s="65" t="str">
        <f t="shared" si="1"/>
        <v/>
      </c>
      <c r="N35" s="63" t="str">
        <f>IFERROR((VLOOKUP(_xlfn.CONCAT(CompensationAnalysis[[#This Row],[Job Title]],CompensationAnalysis[[#This Row],[Location]]),SalaryBands[],12,FALSE)),"")</f>
        <v/>
      </c>
      <c r="O35" s="66" t="str">
        <f>IFERROR(CompensationAnalysis[[#This Row],[Salary Band Average]]/CompensationAnalysis[[#This Row],[Target Market Salary]],"")</f>
        <v/>
      </c>
      <c r="P35" s="67" t="str">
        <f t="shared" si="2"/>
        <v/>
      </c>
      <c r="Q35" s="63" t="str">
        <f>IFERROR(CompensationAnalysis[[#This Row],[Current Base Salary]]-CompensationAnalysis[[#This Row],[Target Market Salary]],"")</f>
        <v/>
      </c>
      <c r="R35" s="12"/>
      <c r="S35" s="63">
        <f t="shared" si="3"/>
        <v>0</v>
      </c>
      <c r="T35" s="63">
        <f>CompensationAnalysis[[#This Row],[Base Increase Amount $]]+CompensationAnalysis[[#This Row],[Current Base Salary]]</f>
        <v>0</v>
      </c>
      <c r="U35" s="67" t="str">
        <f>IFERROR(((CompensationAnalysis[[#This Row],[Current Base Salary]]+CompensationAnalysis[[#This Row],[Base Increase Amount $]]))/CompensationAnalysis[[#This Row],[Target Market Salary]],"")</f>
        <v/>
      </c>
      <c r="V35" s="28"/>
      <c r="X35" s="28"/>
    </row>
    <row r="36" spans="1:24" ht="13.8" x14ac:dyDescent="0.25">
      <c r="A36" s="8"/>
      <c r="B36" s="8"/>
      <c r="C36" s="8"/>
      <c r="D36" s="8"/>
      <c r="E36" s="8"/>
      <c r="F36" s="8"/>
      <c r="G36" s="10"/>
      <c r="H36" s="29" t="str">
        <f t="shared" si="5"/>
        <v/>
      </c>
      <c r="I36" s="15" t="str">
        <f>IFERROR(VLOOKUP($F36,'Jobs to Benchmark'!$1:$1048576,5,FALSE),"")</f>
        <v/>
      </c>
      <c r="J36" s="63" t="str">
        <f>IFERROR(VLOOKUP(_xlfn.CONCAT(CompensationAnalysis[[#This Row],[Job Title]],CompensationAnalysis[[#This Row],[Location]]),SalaryBands[],7,FALSE),"")</f>
        <v/>
      </c>
      <c r="K36" s="63" t="str">
        <f>IFERROR(VLOOKUP(_xlfn.CONCAT(CompensationAnalysis[[#This Row],[Job Title]],CompensationAnalysis[[#This Row],[Location]]),SalaryBands[],8,FALSE),"")</f>
        <v/>
      </c>
      <c r="L36" s="64" t="str">
        <f t="shared" si="0"/>
        <v/>
      </c>
      <c r="M36" s="65" t="str">
        <f t="shared" si="1"/>
        <v/>
      </c>
      <c r="N36" s="63" t="str">
        <f>IFERROR((VLOOKUP(_xlfn.CONCAT(CompensationAnalysis[[#This Row],[Job Title]],CompensationAnalysis[[#This Row],[Location]]),SalaryBands[],12,FALSE)),"")</f>
        <v/>
      </c>
      <c r="O36" s="66" t="str">
        <f>IFERROR(CompensationAnalysis[[#This Row],[Salary Band Average]]/CompensationAnalysis[[#This Row],[Target Market Salary]],"")</f>
        <v/>
      </c>
      <c r="P36" s="67" t="str">
        <f t="shared" si="2"/>
        <v/>
      </c>
      <c r="Q36" s="63" t="str">
        <f>IFERROR(CompensationAnalysis[[#This Row],[Current Base Salary]]-CompensationAnalysis[[#This Row],[Target Market Salary]],"")</f>
        <v/>
      </c>
      <c r="R36" s="12"/>
      <c r="S36" s="63">
        <f t="shared" si="3"/>
        <v>0</v>
      </c>
      <c r="T36" s="63">
        <f>CompensationAnalysis[[#This Row],[Base Increase Amount $]]+CompensationAnalysis[[#This Row],[Current Base Salary]]</f>
        <v>0</v>
      </c>
      <c r="U36" s="67" t="str">
        <f>IFERROR(((CompensationAnalysis[[#This Row],[Current Base Salary]]+CompensationAnalysis[[#This Row],[Base Increase Amount $]]))/CompensationAnalysis[[#This Row],[Target Market Salary]],"")</f>
        <v/>
      </c>
      <c r="V36" s="28"/>
      <c r="X36" s="28"/>
    </row>
    <row r="37" spans="1:24" ht="13.8" x14ac:dyDescent="0.25">
      <c r="A37" s="8"/>
      <c r="B37" s="8"/>
      <c r="C37" s="8"/>
      <c r="D37" s="8"/>
      <c r="E37" s="8"/>
      <c r="F37" s="8"/>
      <c r="G37" s="10"/>
      <c r="H37" s="29" t="str">
        <f t="shared" si="5"/>
        <v/>
      </c>
      <c r="I37" s="15" t="str">
        <f>IFERROR(VLOOKUP($F37,'Jobs to Benchmark'!$1:$1048576,5,FALSE),"")</f>
        <v/>
      </c>
      <c r="J37" s="63" t="str">
        <f>IFERROR(VLOOKUP(_xlfn.CONCAT(CompensationAnalysis[[#This Row],[Job Title]],CompensationAnalysis[[#This Row],[Location]]),SalaryBands[],7,FALSE),"")</f>
        <v/>
      </c>
      <c r="K37" s="63" t="str">
        <f>IFERROR(VLOOKUP(_xlfn.CONCAT(CompensationAnalysis[[#This Row],[Job Title]],CompensationAnalysis[[#This Row],[Location]]),SalaryBands[],8,FALSE),"")</f>
        <v/>
      </c>
      <c r="L37" s="64" t="str">
        <f t="shared" si="0"/>
        <v/>
      </c>
      <c r="M37" s="65" t="str">
        <f t="shared" si="1"/>
        <v/>
      </c>
      <c r="N37" s="63" t="str">
        <f>IFERROR((VLOOKUP(_xlfn.CONCAT(CompensationAnalysis[[#This Row],[Job Title]],CompensationAnalysis[[#This Row],[Location]]),SalaryBands[],12,FALSE)),"")</f>
        <v/>
      </c>
      <c r="O37" s="66" t="str">
        <f>IFERROR(CompensationAnalysis[[#This Row],[Salary Band Average]]/CompensationAnalysis[[#This Row],[Target Market Salary]],"")</f>
        <v/>
      </c>
      <c r="P37" s="67" t="str">
        <f t="shared" si="2"/>
        <v/>
      </c>
      <c r="Q37" s="63" t="str">
        <f>IFERROR(CompensationAnalysis[[#This Row],[Current Base Salary]]-CompensationAnalysis[[#This Row],[Target Market Salary]],"")</f>
        <v/>
      </c>
      <c r="R37" s="12"/>
      <c r="S37" s="63">
        <f t="shared" si="3"/>
        <v>0</v>
      </c>
      <c r="T37" s="63">
        <f>CompensationAnalysis[[#This Row],[Base Increase Amount $]]+CompensationAnalysis[[#This Row],[Current Base Salary]]</f>
        <v>0</v>
      </c>
      <c r="U37" s="67" t="str">
        <f>IFERROR(((CompensationAnalysis[[#This Row],[Current Base Salary]]+CompensationAnalysis[[#This Row],[Base Increase Amount $]]))/CompensationAnalysis[[#This Row],[Target Market Salary]],"")</f>
        <v/>
      </c>
      <c r="V37" s="28"/>
      <c r="X37" s="28"/>
    </row>
    <row r="38" spans="1:24" ht="13.8" x14ac:dyDescent="0.25">
      <c r="A38" s="8"/>
      <c r="B38" s="8"/>
      <c r="C38" s="8"/>
      <c r="D38" s="8"/>
      <c r="E38" s="8"/>
      <c r="F38" s="8"/>
      <c r="G38" s="10"/>
      <c r="H38" s="29" t="str">
        <f t="shared" si="5"/>
        <v/>
      </c>
      <c r="I38" s="15" t="str">
        <f>IFERROR(VLOOKUP($F38,'Jobs to Benchmark'!$1:$1048576,5,FALSE),"")</f>
        <v/>
      </c>
      <c r="J38" s="63" t="str">
        <f>IFERROR(VLOOKUP(_xlfn.CONCAT(CompensationAnalysis[[#This Row],[Job Title]],CompensationAnalysis[[#This Row],[Location]]),SalaryBands[],7,FALSE),"")</f>
        <v/>
      </c>
      <c r="K38" s="63" t="str">
        <f>IFERROR(VLOOKUP(_xlfn.CONCAT(CompensationAnalysis[[#This Row],[Job Title]],CompensationAnalysis[[#This Row],[Location]]),SalaryBands[],8,FALSE),"")</f>
        <v/>
      </c>
      <c r="L38" s="64" t="str">
        <f t="shared" ref="L38:L69" si="6">IF(G38&lt;&gt;"",IF(AND(G38&gt;I38,G38&lt;=K38),"Within Band",IF(G38&lt;I38,"Below Band",IF(G38&gt;K38,"Above Band"))),"")</f>
        <v/>
      </c>
      <c r="M38" s="65" t="str">
        <f t="shared" ref="M38:M69" si="7">IFERROR((G38/J38*100),"")</f>
        <v/>
      </c>
      <c r="N38" s="63" t="str">
        <f>IFERROR((VLOOKUP(_xlfn.CONCAT(CompensationAnalysis[[#This Row],[Job Title]],CompensationAnalysis[[#This Row],[Location]]),SalaryBands[],12,FALSE)),"")</f>
        <v/>
      </c>
      <c r="O38" s="66" t="str">
        <f>IFERROR(CompensationAnalysis[[#This Row],[Salary Band Average]]/CompensationAnalysis[[#This Row],[Target Market Salary]],"")</f>
        <v/>
      </c>
      <c r="P38" s="67" t="str">
        <f t="shared" si="2"/>
        <v/>
      </c>
      <c r="Q38" s="63" t="str">
        <f>IFERROR(CompensationAnalysis[[#This Row],[Current Base Salary]]-CompensationAnalysis[[#This Row],[Target Market Salary]],"")</f>
        <v/>
      </c>
      <c r="R38" s="12"/>
      <c r="S38" s="63">
        <f t="shared" si="3"/>
        <v>0</v>
      </c>
      <c r="T38" s="63">
        <f>CompensationAnalysis[[#This Row],[Base Increase Amount $]]+CompensationAnalysis[[#This Row],[Current Base Salary]]</f>
        <v>0</v>
      </c>
      <c r="U38" s="67" t="str">
        <f>IFERROR(((CompensationAnalysis[[#This Row],[Current Base Salary]]+CompensationAnalysis[[#This Row],[Base Increase Amount $]]))/CompensationAnalysis[[#This Row],[Target Market Salary]],"")</f>
        <v/>
      </c>
      <c r="V38" s="28"/>
      <c r="X38" s="28"/>
    </row>
    <row r="39" spans="1:24" ht="13.8" x14ac:dyDescent="0.25">
      <c r="A39" s="8"/>
      <c r="B39" s="8"/>
      <c r="C39" s="8"/>
      <c r="D39" s="8"/>
      <c r="E39" s="8"/>
      <c r="F39" s="8"/>
      <c r="G39" s="10"/>
      <c r="H39" s="29" t="str">
        <f t="shared" si="5"/>
        <v/>
      </c>
      <c r="I39" s="15" t="str">
        <f>IFERROR(VLOOKUP($F39,'Jobs to Benchmark'!$1:$1048576,5,FALSE),"")</f>
        <v/>
      </c>
      <c r="J39" s="63" t="str">
        <f>IFERROR(VLOOKUP(_xlfn.CONCAT(CompensationAnalysis[[#This Row],[Job Title]],CompensationAnalysis[[#This Row],[Location]]),SalaryBands[],7,FALSE),"")</f>
        <v/>
      </c>
      <c r="K39" s="63" t="str">
        <f>IFERROR(VLOOKUP(_xlfn.CONCAT(CompensationAnalysis[[#This Row],[Job Title]],CompensationAnalysis[[#This Row],[Location]]),SalaryBands[],8,FALSE),"")</f>
        <v/>
      </c>
      <c r="L39" s="64" t="str">
        <f t="shared" si="6"/>
        <v/>
      </c>
      <c r="M39" s="65" t="str">
        <f t="shared" si="7"/>
        <v/>
      </c>
      <c r="N39" s="63" t="str">
        <f>IFERROR((VLOOKUP(_xlfn.CONCAT(CompensationAnalysis[[#This Row],[Job Title]],CompensationAnalysis[[#This Row],[Location]]),SalaryBands[],12,FALSE)),"")</f>
        <v/>
      </c>
      <c r="O39" s="66" t="str">
        <f>IFERROR(CompensationAnalysis[[#This Row],[Salary Band Average]]/CompensationAnalysis[[#This Row],[Target Market Salary]],"")</f>
        <v/>
      </c>
      <c r="P39" s="67" t="str">
        <f t="shared" si="2"/>
        <v/>
      </c>
      <c r="Q39" s="63" t="str">
        <f>IFERROR(CompensationAnalysis[[#This Row],[Current Base Salary]]-CompensationAnalysis[[#This Row],[Target Market Salary]],"")</f>
        <v/>
      </c>
      <c r="R39" s="12"/>
      <c r="S39" s="63">
        <f t="shared" si="3"/>
        <v>0</v>
      </c>
      <c r="T39" s="63">
        <f>CompensationAnalysis[[#This Row],[Base Increase Amount $]]+CompensationAnalysis[[#This Row],[Current Base Salary]]</f>
        <v>0</v>
      </c>
      <c r="U39" s="67" t="str">
        <f>IFERROR(((CompensationAnalysis[[#This Row],[Current Base Salary]]+CompensationAnalysis[[#This Row],[Base Increase Amount $]]))/CompensationAnalysis[[#This Row],[Target Market Salary]],"")</f>
        <v/>
      </c>
      <c r="V39" s="28"/>
      <c r="X39" s="28"/>
    </row>
    <row r="40" spans="1:24" ht="13.8" x14ac:dyDescent="0.25">
      <c r="A40" s="8"/>
      <c r="B40" s="8"/>
      <c r="C40" s="8"/>
      <c r="D40" s="8"/>
      <c r="E40" s="8"/>
      <c r="F40" s="8"/>
      <c r="G40" s="10"/>
      <c r="H40" s="29" t="str">
        <f t="shared" si="5"/>
        <v/>
      </c>
      <c r="I40" s="15" t="str">
        <f>IFERROR(VLOOKUP($F40,'Jobs to Benchmark'!$1:$1048576,5,FALSE),"")</f>
        <v/>
      </c>
      <c r="J40" s="63" t="str">
        <f>IFERROR(VLOOKUP(_xlfn.CONCAT(CompensationAnalysis[[#This Row],[Job Title]],CompensationAnalysis[[#This Row],[Location]]),SalaryBands[],7,FALSE),"")</f>
        <v/>
      </c>
      <c r="K40" s="63" t="str">
        <f>IFERROR(VLOOKUP(_xlfn.CONCAT(CompensationAnalysis[[#This Row],[Job Title]],CompensationAnalysis[[#This Row],[Location]]),SalaryBands[],8,FALSE),"")</f>
        <v/>
      </c>
      <c r="L40" s="64" t="str">
        <f t="shared" si="6"/>
        <v/>
      </c>
      <c r="M40" s="65" t="str">
        <f t="shared" si="7"/>
        <v/>
      </c>
      <c r="N40" s="63" t="str">
        <f>IFERROR((VLOOKUP(_xlfn.CONCAT(CompensationAnalysis[[#This Row],[Job Title]],CompensationAnalysis[[#This Row],[Location]]),SalaryBands[],12,FALSE)),"")</f>
        <v/>
      </c>
      <c r="O40" s="66" t="str">
        <f>IFERROR(CompensationAnalysis[[#This Row],[Salary Band Average]]/CompensationAnalysis[[#This Row],[Target Market Salary]],"")</f>
        <v/>
      </c>
      <c r="P40" s="67" t="str">
        <f t="shared" si="2"/>
        <v/>
      </c>
      <c r="Q40" s="63" t="str">
        <f>IFERROR(CompensationAnalysis[[#This Row],[Current Base Salary]]-CompensationAnalysis[[#This Row],[Target Market Salary]],"")</f>
        <v/>
      </c>
      <c r="R40" s="12"/>
      <c r="S40" s="63">
        <f t="shared" si="3"/>
        <v>0</v>
      </c>
      <c r="T40" s="63">
        <f>CompensationAnalysis[[#This Row],[Base Increase Amount $]]+CompensationAnalysis[[#This Row],[Current Base Salary]]</f>
        <v>0</v>
      </c>
      <c r="U40" s="67" t="str">
        <f>IFERROR(((CompensationAnalysis[[#This Row],[Current Base Salary]]+CompensationAnalysis[[#This Row],[Base Increase Amount $]]))/CompensationAnalysis[[#This Row],[Target Market Salary]],"")</f>
        <v/>
      </c>
      <c r="V40" s="28"/>
      <c r="X40" s="28"/>
    </row>
    <row r="41" spans="1:24" ht="13.8" x14ac:dyDescent="0.25">
      <c r="A41" s="8"/>
      <c r="B41" s="8"/>
      <c r="C41" s="8"/>
      <c r="D41" s="8"/>
      <c r="E41" s="8"/>
      <c r="F41" s="8"/>
      <c r="G41" s="10"/>
      <c r="H41" s="29" t="str">
        <f t="shared" si="5"/>
        <v/>
      </c>
      <c r="I41" s="15" t="str">
        <f>IFERROR(VLOOKUP($F41,'Jobs to Benchmark'!$1:$1048576,5,FALSE),"")</f>
        <v/>
      </c>
      <c r="J41" s="63" t="str">
        <f>IFERROR(VLOOKUP(_xlfn.CONCAT(CompensationAnalysis[[#This Row],[Job Title]],CompensationAnalysis[[#This Row],[Location]]),SalaryBands[],7,FALSE),"")</f>
        <v/>
      </c>
      <c r="K41" s="63" t="str">
        <f>IFERROR(VLOOKUP(_xlfn.CONCAT(CompensationAnalysis[[#This Row],[Job Title]],CompensationAnalysis[[#This Row],[Location]]),SalaryBands[],8,FALSE),"")</f>
        <v/>
      </c>
      <c r="L41" s="64" t="str">
        <f t="shared" si="6"/>
        <v/>
      </c>
      <c r="M41" s="65" t="str">
        <f t="shared" si="7"/>
        <v/>
      </c>
      <c r="N41" s="63" t="str">
        <f>IFERROR((VLOOKUP(_xlfn.CONCAT(CompensationAnalysis[[#This Row],[Job Title]],CompensationAnalysis[[#This Row],[Location]]),SalaryBands[],12,FALSE)),"")</f>
        <v/>
      </c>
      <c r="O41" s="66" t="str">
        <f>IFERROR(CompensationAnalysis[[#This Row],[Salary Band Average]]/CompensationAnalysis[[#This Row],[Target Market Salary]],"")</f>
        <v/>
      </c>
      <c r="P41" s="67" t="str">
        <f t="shared" si="2"/>
        <v/>
      </c>
      <c r="Q41" s="63" t="str">
        <f>IFERROR(CompensationAnalysis[[#This Row],[Current Base Salary]]-CompensationAnalysis[[#This Row],[Target Market Salary]],"")</f>
        <v/>
      </c>
      <c r="R41" s="12"/>
      <c r="S41" s="63">
        <f t="shared" si="3"/>
        <v>0</v>
      </c>
      <c r="T41" s="63">
        <f>CompensationAnalysis[[#This Row],[Base Increase Amount $]]+CompensationAnalysis[[#This Row],[Current Base Salary]]</f>
        <v>0</v>
      </c>
      <c r="U41" s="67" t="str">
        <f>IFERROR(((CompensationAnalysis[[#This Row],[Current Base Salary]]+CompensationAnalysis[[#This Row],[Base Increase Amount $]]))/CompensationAnalysis[[#This Row],[Target Market Salary]],"")</f>
        <v/>
      </c>
      <c r="V41" s="28"/>
      <c r="X41" s="28"/>
    </row>
    <row r="42" spans="1:24" ht="13.8" x14ac:dyDescent="0.25">
      <c r="A42" s="8"/>
      <c r="B42" s="8"/>
      <c r="C42" s="8"/>
      <c r="D42" s="8"/>
      <c r="E42" s="8"/>
      <c r="F42" s="8"/>
      <c r="G42" s="10"/>
      <c r="H42" s="29" t="str">
        <f t="shared" si="5"/>
        <v/>
      </c>
      <c r="I42" s="15" t="str">
        <f>IFERROR(VLOOKUP($F42,'Jobs to Benchmark'!$1:$1048576,5,FALSE),"")</f>
        <v/>
      </c>
      <c r="J42" s="63" t="str">
        <f>IFERROR(VLOOKUP(_xlfn.CONCAT(CompensationAnalysis[[#This Row],[Job Title]],CompensationAnalysis[[#This Row],[Location]]),SalaryBands[],7,FALSE),"")</f>
        <v/>
      </c>
      <c r="K42" s="63" t="str">
        <f>IFERROR(VLOOKUP(_xlfn.CONCAT(CompensationAnalysis[[#This Row],[Job Title]],CompensationAnalysis[[#This Row],[Location]]),SalaryBands[],8,FALSE),"")</f>
        <v/>
      </c>
      <c r="L42" s="64" t="str">
        <f t="shared" si="6"/>
        <v/>
      </c>
      <c r="M42" s="65" t="str">
        <f t="shared" si="7"/>
        <v/>
      </c>
      <c r="N42" s="63" t="str">
        <f>IFERROR((VLOOKUP(_xlfn.CONCAT(CompensationAnalysis[[#This Row],[Job Title]],CompensationAnalysis[[#This Row],[Location]]),SalaryBands[],12,FALSE)),"")</f>
        <v/>
      </c>
      <c r="O42" s="66" t="str">
        <f>IFERROR(CompensationAnalysis[[#This Row],[Salary Band Average]]/CompensationAnalysis[[#This Row],[Target Market Salary]],"")</f>
        <v/>
      </c>
      <c r="P42" s="67" t="str">
        <f t="shared" si="2"/>
        <v/>
      </c>
      <c r="Q42" s="63" t="str">
        <f>IFERROR(CompensationAnalysis[[#This Row],[Current Base Salary]]-CompensationAnalysis[[#This Row],[Target Market Salary]],"")</f>
        <v/>
      </c>
      <c r="R42" s="12"/>
      <c r="S42" s="63">
        <f t="shared" si="3"/>
        <v>0</v>
      </c>
      <c r="T42" s="63">
        <f>CompensationAnalysis[[#This Row],[Base Increase Amount $]]+CompensationAnalysis[[#This Row],[Current Base Salary]]</f>
        <v>0</v>
      </c>
      <c r="U42" s="67" t="str">
        <f>IFERROR(((CompensationAnalysis[[#This Row],[Current Base Salary]]+CompensationAnalysis[[#This Row],[Base Increase Amount $]]))/CompensationAnalysis[[#This Row],[Target Market Salary]],"")</f>
        <v/>
      </c>
      <c r="V42" s="28"/>
      <c r="X42" s="28"/>
    </row>
    <row r="43" spans="1:24" ht="13.8" x14ac:dyDescent="0.25">
      <c r="A43" s="8"/>
      <c r="B43" s="8"/>
      <c r="C43" s="8"/>
      <c r="D43" s="8"/>
      <c r="E43" s="8"/>
      <c r="F43" s="8"/>
      <c r="G43" s="10"/>
      <c r="H43" s="29" t="str">
        <f t="shared" si="5"/>
        <v/>
      </c>
      <c r="I43" s="15" t="str">
        <f>IFERROR(VLOOKUP($F43,'Jobs to Benchmark'!$1:$1048576,5,FALSE),"")</f>
        <v/>
      </c>
      <c r="J43" s="63" t="str">
        <f>IFERROR(VLOOKUP(_xlfn.CONCAT(CompensationAnalysis[[#This Row],[Job Title]],CompensationAnalysis[[#This Row],[Location]]),SalaryBands[],7,FALSE),"")</f>
        <v/>
      </c>
      <c r="K43" s="63" t="str">
        <f>IFERROR(VLOOKUP(_xlfn.CONCAT(CompensationAnalysis[[#This Row],[Job Title]],CompensationAnalysis[[#This Row],[Location]]),SalaryBands[],8,FALSE),"")</f>
        <v/>
      </c>
      <c r="L43" s="64" t="str">
        <f t="shared" si="6"/>
        <v/>
      </c>
      <c r="M43" s="65" t="str">
        <f t="shared" si="7"/>
        <v/>
      </c>
      <c r="N43" s="63" t="str">
        <f>IFERROR((VLOOKUP(_xlfn.CONCAT(CompensationAnalysis[[#This Row],[Job Title]],CompensationAnalysis[[#This Row],[Location]]),SalaryBands[],12,FALSE)),"")</f>
        <v/>
      </c>
      <c r="O43" s="66" t="str">
        <f>IFERROR(CompensationAnalysis[[#This Row],[Salary Band Average]]/CompensationAnalysis[[#This Row],[Target Market Salary]],"")</f>
        <v/>
      </c>
      <c r="P43" s="67" t="str">
        <f t="shared" si="2"/>
        <v/>
      </c>
      <c r="Q43" s="63" t="str">
        <f>IFERROR(CompensationAnalysis[[#This Row],[Current Base Salary]]-CompensationAnalysis[[#This Row],[Target Market Salary]],"")</f>
        <v/>
      </c>
      <c r="R43" s="12"/>
      <c r="S43" s="63">
        <f t="shared" si="3"/>
        <v>0</v>
      </c>
      <c r="T43" s="63">
        <f>CompensationAnalysis[[#This Row],[Base Increase Amount $]]+CompensationAnalysis[[#This Row],[Current Base Salary]]</f>
        <v>0</v>
      </c>
      <c r="U43" s="67" t="str">
        <f>IFERROR(((CompensationAnalysis[[#This Row],[Current Base Salary]]+CompensationAnalysis[[#This Row],[Base Increase Amount $]]))/CompensationAnalysis[[#This Row],[Target Market Salary]],"")</f>
        <v/>
      </c>
      <c r="V43" s="28"/>
      <c r="X43" s="28"/>
    </row>
    <row r="44" spans="1:24" ht="13.8" x14ac:dyDescent="0.25">
      <c r="A44" s="8"/>
      <c r="B44" s="8"/>
      <c r="C44" s="8"/>
      <c r="D44" s="8"/>
      <c r="E44" s="8"/>
      <c r="F44" s="8"/>
      <c r="G44" s="10"/>
      <c r="H44" s="29" t="str">
        <f t="shared" si="5"/>
        <v/>
      </c>
      <c r="I44" s="15" t="str">
        <f>IFERROR(VLOOKUP($F44,'Jobs to Benchmark'!$1:$1048576,5,FALSE),"")</f>
        <v/>
      </c>
      <c r="J44" s="63" t="str">
        <f>IFERROR(VLOOKUP(_xlfn.CONCAT(CompensationAnalysis[[#This Row],[Job Title]],CompensationAnalysis[[#This Row],[Location]]),SalaryBands[],7,FALSE),"")</f>
        <v/>
      </c>
      <c r="K44" s="63" t="str">
        <f>IFERROR(VLOOKUP(_xlfn.CONCAT(CompensationAnalysis[[#This Row],[Job Title]],CompensationAnalysis[[#This Row],[Location]]),SalaryBands[],8,FALSE),"")</f>
        <v/>
      </c>
      <c r="L44" s="64" t="str">
        <f t="shared" si="6"/>
        <v/>
      </c>
      <c r="M44" s="65" t="str">
        <f t="shared" si="7"/>
        <v/>
      </c>
      <c r="N44" s="63" t="str">
        <f>IFERROR((VLOOKUP(_xlfn.CONCAT(CompensationAnalysis[[#This Row],[Job Title]],CompensationAnalysis[[#This Row],[Location]]),SalaryBands[],12,FALSE)),"")</f>
        <v/>
      </c>
      <c r="O44" s="66" t="str">
        <f>IFERROR(CompensationAnalysis[[#This Row],[Salary Band Average]]/CompensationAnalysis[[#This Row],[Target Market Salary]],"")</f>
        <v/>
      </c>
      <c r="P44" s="67" t="str">
        <f t="shared" si="2"/>
        <v/>
      </c>
      <c r="Q44" s="63" t="str">
        <f>IFERROR(CompensationAnalysis[[#This Row],[Current Base Salary]]-CompensationAnalysis[[#This Row],[Target Market Salary]],"")</f>
        <v/>
      </c>
      <c r="R44" s="12"/>
      <c r="S44" s="63">
        <f t="shared" si="3"/>
        <v>0</v>
      </c>
      <c r="T44" s="63">
        <f>CompensationAnalysis[[#This Row],[Base Increase Amount $]]+CompensationAnalysis[[#This Row],[Current Base Salary]]</f>
        <v>0</v>
      </c>
      <c r="U44" s="67" t="str">
        <f>IFERROR(((CompensationAnalysis[[#This Row],[Current Base Salary]]+CompensationAnalysis[[#This Row],[Base Increase Amount $]]))/CompensationAnalysis[[#This Row],[Target Market Salary]],"")</f>
        <v/>
      </c>
      <c r="V44" s="28"/>
      <c r="X44" s="28"/>
    </row>
    <row r="45" spans="1:24" ht="13.8" x14ac:dyDescent="0.25">
      <c r="A45" s="8"/>
      <c r="B45" s="8"/>
      <c r="C45" s="8"/>
      <c r="D45" s="8"/>
      <c r="E45" s="8"/>
      <c r="F45" s="8"/>
      <c r="G45" s="10"/>
      <c r="H45" s="29" t="str">
        <f t="shared" si="5"/>
        <v/>
      </c>
      <c r="I45" s="15" t="str">
        <f>IFERROR(VLOOKUP($F45,'Jobs to Benchmark'!$1:$1048576,5,FALSE),"")</f>
        <v/>
      </c>
      <c r="J45" s="63" t="str">
        <f>IFERROR(VLOOKUP(_xlfn.CONCAT(CompensationAnalysis[[#This Row],[Job Title]],CompensationAnalysis[[#This Row],[Location]]),SalaryBands[],7,FALSE),"")</f>
        <v/>
      </c>
      <c r="K45" s="63" t="str">
        <f>IFERROR(VLOOKUP(_xlfn.CONCAT(CompensationAnalysis[[#This Row],[Job Title]],CompensationAnalysis[[#This Row],[Location]]),SalaryBands[],8,FALSE),"")</f>
        <v/>
      </c>
      <c r="L45" s="64" t="str">
        <f t="shared" si="6"/>
        <v/>
      </c>
      <c r="M45" s="65" t="str">
        <f t="shared" si="7"/>
        <v/>
      </c>
      <c r="N45" s="63" t="str">
        <f>IFERROR((VLOOKUP(_xlfn.CONCAT(CompensationAnalysis[[#This Row],[Job Title]],CompensationAnalysis[[#This Row],[Location]]),SalaryBands[],12,FALSE)),"")</f>
        <v/>
      </c>
      <c r="O45" s="66" t="str">
        <f>IFERROR(CompensationAnalysis[[#This Row],[Salary Band Average]]/CompensationAnalysis[[#This Row],[Target Market Salary]],"")</f>
        <v/>
      </c>
      <c r="P45" s="67" t="str">
        <f t="shared" si="2"/>
        <v/>
      </c>
      <c r="Q45" s="63" t="str">
        <f>IFERROR(CompensationAnalysis[[#This Row],[Current Base Salary]]-CompensationAnalysis[[#This Row],[Target Market Salary]],"")</f>
        <v/>
      </c>
      <c r="R45" s="12"/>
      <c r="S45" s="63">
        <f t="shared" si="3"/>
        <v>0</v>
      </c>
      <c r="T45" s="63">
        <f>CompensationAnalysis[[#This Row],[Base Increase Amount $]]+CompensationAnalysis[[#This Row],[Current Base Salary]]</f>
        <v>0</v>
      </c>
      <c r="U45" s="67" t="str">
        <f>IFERROR(((CompensationAnalysis[[#This Row],[Current Base Salary]]+CompensationAnalysis[[#This Row],[Base Increase Amount $]]))/CompensationAnalysis[[#This Row],[Target Market Salary]],"")</f>
        <v/>
      </c>
      <c r="V45" s="28"/>
      <c r="X45" s="28"/>
    </row>
    <row r="46" spans="1:24" ht="13.8" x14ac:dyDescent="0.25">
      <c r="A46" s="8"/>
      <c r="B46" s="8"/>
      <c r="C46" s="8"/>
      <c r="D46" s="8"/>
      <c r="E46" s="8"/>
      <c r="F46" s="8"/>
      <c r="G46" s="10"/>
      <c r="H46" s="29" t="str">
        <f t="shared" si="5"/>
        <v/>
      </c>
      <c r="I46" s="15" t="str">
        <f>IFERROR(VLOOKUP($F46,'Jobs to Benchmark'!$1:$1048576,5,FALSE),"")</f>
        <v/>
      </c>
      <c r="J46" s="63" t="str">
        <f>IFERROR(VLOOKUP(_xlfn.CONCAT(CompensationAnalysis[[#This Row],[Job Title]],CompensationAnalysis[[#This Row],[Location]]),SalaryBands[],7,FALSE),"")</f>
        <v/>
      </c>
      <c r="K46" s="63" t="str">
        <f>IFERROR(VLOOKUP(_xlfn.CONCAT(CompensationAnalysis[[#This Row],[Job Title]],CompensationAnalysis[[#This Row],[Location]]),SalaryBands[],8,FALSE),"")</f>
        <v/>
      </c>
      <c r="L46" s="64" t="str">
        <f t="shared" si="6"/>
        <v/>
      </c>
      <c r="M46" s="65" t="str">
        <f t="shared" si="7"/>
        <v/>
      </c>
      <c r="N46" s="63" t="str">
        <f>IFERROR((VLOOKUP(_xlfn.CONCAT(CompensationAnalysis[[#This Row],[Job Title]],CompensationAnalysis[[#This Row],[Location]]),SalaryBands[],12,FALSE)),"")</f>
        <v/>
      </c>
      <c r="O46" s="66" t="str">
        <f>IFERROR(CompensationAnalysis[[#This Row],[Salary Band Average]]/CompensationAnalysis[[#This Row],[Target Market Salary]],"")</f>
        <v/>
      </c>
      <c r="P46" s="67" t="str">
        <f t="shared" si="2"/>
        <v/>
      </c>
      <c r="Q46" s="63" t="str">
        <f>IFERROR(CompensationAnalysis[[#This Row],[Current Base Salary]]-CompensationAnalysis[[#This Row],[Target Market Salary]],"")</f>
        <v/>
      </c>
      <c r="R46" s="12"/>
      <c r="S46" s="63">
        <f t="shared" si="3"/>
        <v>0</v>
      </c>
      <c r="T46" s="63">
        <f>CompensationAnalysis[[#This Row],[Base Increase Amount $]]+CompensationAnalysis[[#This Row],[Current Base Salary]]</f>
        <v>0</v>
      </c>
      <c r="U46" s="67" t="str">
        <f>IFERROR(((CompensationAnalysis[[#This Row],[Current Base Salary]]+CompensationAnalysis[[#This Row],[Base Increase Amount $]]))/CompensationAnalysis[[#This Row],[Target Market Salary]],"")</f>
        <v/>
      </c>
      <c r="V46" s="28"/>
      <c r="X46" s="28"/>
    </row>
    <row r="47" spans="1:24" ht="13.8" x14ac:dyDescent="0.25">
      <c r="A47" s="8"/>
      <c r="B47" s="8"/>
      <c r="C47" s="8"/>
      <c r="D47" s="8"/>
      <c r="E47" s="8"/>
      <c r="F47" s="8"/>
      <c r="G47" s="10"/>
      <c r="H47" s="29" t="str">
        <f t="shared" si="5"/>
        <v/>
      </c>
      <c r="I47" s="15" t="str">
        <f>IFERROR(VLOOKUP($F47,'Jobs to Benchmark'!$1:$1048576,5,FALSE),"")</f>
        <v/>
      </c>
      <c r="J47" s="63" t="str">
        <f>IFERROR(VLOOKUP(_xlfn.CONCAT(CompensationAnalysis[[#This Row],[Job Title]],CompensationAnalysis[[#This Row],[Location]]),SalaryBands[],7,FALSE),"")</f>
        <v/>
      </c>
      <c r="K47" s="63" t="str">
        <f>IFERROR(VLOOKUP(_xlfn.CONCAT(CompensationAnalysis[[#This Row],[Job Title]],CompensationAnalysis[[#This Row],[Location]]),SalaryBands[],8,FALSE),"")</f>
        <v/>
      </c>
      <c r="L47" s="64" t="str">
        <f t="shared" si="6"/>
        <v/>
      </c>
      <c r="M47" s="65" t="str">
        <f t="shared" si="7"/>
        <v/>
      </c>
      <c r="N47" s="63" t="str">
        <f>IFERROR((VLOOKUP(_xlfn.CONCAT(CompensationAnalysis[[#This Row],[Job Title]],CompensationAnalysis[[#This Row],[Location]]),SalaryBands[],12,FALSE)),"")</f>
        <v/>
      </c>
      <c r="O47" s="66" t="str">
        <f>IFERROR(CompensationAnalysis[[#This Row],[Salary Band Average]]/CompensationAnalysis[[#This Row],[Target Market Salary]],"")</f>
        <v/>
      </c>
      <c r="P47" s="67" t="str">
        <f t="shared" si="2"/>
        <v/>
      </c>
      <c r="Q47" s="63" t="str">
        <f>IFERROR(CompensationAnalysis[[#This Row],[Current Base Salary]]-CompensationAnalysis[[#This Row],[Target Market Salary]],"")</f>
        <v/>
      </c>
      <c r="R47" s="12"/>
      <c r="S47" s="63">
        <f t="shared" si="3"/>
        <v>0</v>
      </c>
      <c r="T47" s="63">
        <f>CompensationAnalysis[[#This Row],[Base Increase Amount $]]+CompensationAnalysis[[#This Row],[Current Base Salary]]</f>
        <v>0</v>
      </c>
      <c r="U47" s="67" t="str">
        <f>IFERROR(((CompensationAnalysis[[#This Row],[Current Base Salary]]+CompensationAnalysis[[#This Row],[Base Increase Amount $]]))/CompensationAnalysis[[#This Row],[Target Market Salary]],"")</f>
        <v/>
      </c>
      <c r="V47" s="28"/>
      <c r="X47" s="28"/>
    </row>
    <row r="48" spans="1:24" ht="13.8" x14ac:dyDescent="0.25">
      <c r="A48" s="8"/>
      <c r="B48" s="8"/>
      <c r="C48" s="8"/>
      <c r="D48" s="8"/>
      <c r="E48" s="8"/>
      <c r="F48" s="8"/>
      <c r="G48" s="10"/>
      <c r="H48" s="29" t="str">
        <f t="shared" si="5"/>
        <v/>
      </c>
      <c r="I48" s="15" t="str">
        <f>IFERROR(VLOOKUP($F48,'Jobs to Benchmark'!$1:$1048576,5,FALSE),"")</f>
        <v/>
      </c>
      <c r="J48" s="63" t="str">
        <f>IFERROR(VLOOKUP(_xlfn.CONCAT(CompensationAnalysis[[#This Row],[Job Title]],CompensationAnalysis[[#This Row],[Location]]),SalaryBands[],7,FALSE),"")</f>
        <v/>
      </c>
      <c r="K48" s="63" t="str">
        <f>IFERROR(VLOOKUP(_xlfn.CONCAT(CompensationAnalysis[[#This Row],[Job Title]],CompensationAnalysis[[#This Row],[Location]]),SalaryBands[],8,FALSE),"")</f>
        <v/>
      </c>
      <c r="L48" s="64" t="str">
        <f t="shared" si="6"/>
        <v/>
      </c>
      <c r="M48" s="65" t="str">
        <f t="shared" si="7"/>
        <v/>
      </c>
      <c r="N48" s="63" t="str">
        <f>IFERROR((VLOOKUP(_xlfn.CONCAT(CompensationAnalysis[[#This Row],[Job Title]],CompensationAnalysis[[#This Row],[Location]]),SalaryBands[],12,FALSE)),"")</f>
        <v/>
      </c>
      <c r="O48" s="66" t="str">
        <f>IFERROR(CompensationAnalysis[[#This Row],[Salary Band Average]]/CompensationAnalysis[[#This Row],[Target Market Salary]],"")</f>
        <v/>
      </c>
      <c r="P48" s="67" t="str">
        <f t="shared" si="2"/>
        <v/>
      </c>
      <c r="Q48" s="63" t="str">
        <f>IFERROR(CompensationAnalysis[[#This Row],[Current Base Salary]]-CompensationAnalysis[[#This Row],[Target Market Salary]],"")</f>
        <v/>
      </c>
      <c r="R48" s="12"/>
      <c r="S48" s="63">
        <f t="shared" si="3"/>
        <v>0</v>
      </c>
      <c r="T48" s="63">
        <f>CompensationAnalysis[[#This Row],[Base Increase Amount $]]+CompensationAnalysis[[#This Row],[Current Base Salary]]</f>
        <v>0</v>
      </c>
      <c r="U48" s="67" t="str">
        <f>IFERROR(((CompensationAnalysis[[#This Row],[Current Base Salary]]+CompensationAnalysis[[#This Row],[Base Increase Amount $]]))/CompensationAnalysis[[#This Row],[Target Market Salary]],"")</f>
        <v/>
      </c>
      <c r="V48" s="28"/>
      <c r="X48" s="28"/>
    </row>
    <row r="49" spans="1:24" ht="13.8" x14ac:dyDescent="0.25">
      <c r="A49" s="8"/>
      <c r="B49" s="8"/>
      <c r="C49" s="8"/>
      <c r="D49" s="8"/>
      <c r="E49" s="8"/>
      <c r="F49" s="8"/>
      <c r="G49" s="10"/>
      <c r="H49" s="29" t="str">
        <f t="shared" si="5"/>
        <v/>
      </c>
      <c r="I49" s="15" t="str">
        <f>IFERROR(VLOOKUP($F49,'Jobs to Benchmark'!$1:$1048576,5,FALSE),"")</f>
        <v/>
      </c>
      <c r="J49" s="63" t="str">
        <f>IFERROR(VLOOKUP(_xlfn.CONCAT(CompensationAnalysis[[#This Row],[Job Title]],CompensationAnalysis[[#This Row],[Location]]),SalaryBands[],7,FALSE),"")</f>
        <v/>
      </c>
      <c r="K49" s="63" t="str">
        <f>IFERROR(VLOOKUP(_xlfn.CONCAT(CompensationAnalysis[[#This Row],[Job Title]],CompensationAnalysis[[#This Row],[Location]]),SalaryBands[],8,FALSE),"")</f>
        <v/>
      </c>
      <c r="L49" s="64" t="str">
        <f t="shared" si="6"/>
        <v/>
      </c>
      <c r="M49" s="65" t="str">
        <f t="shared" si="7"/>
        <v/>
      </c>
      <c r="N49" s="63" t="str">
        <f>IFERROR((VLOOKUP(_xlfn.CONCAT(CompensationAnalysis[[#This Row],[Job Title]],CompensationAnalysis[[#This Row],[Location]]),SalaryBands[],12,FALSE)),"")</f>
        <v/>
      </c>
      <c r="O49" s="66" t="str">
        <f>IFERROR(CompensationAnalysis[[#This Row],[Salary Band Average]]/CompensationAnalysis[[#This Row],[Target Market Salary]],"")</f>
        <v/>
      </c>
      <c r="P49" s="67" t="str">
        <f t="shared" si="2"/>
        <v/>
      </c>
      <c r="Q49" s="63" t="str">
        <f>IFERROR(CompensationAnalysis[[#This Row],[Current Base Salary]]-CompensationAnalysis[[#This Row],[Target Market Salary]],"")</f>
        <v/>
      </c>
      <c r="R49" s="12"/>
      <c r="S49" s="63">
        <f t="shared" si="3"/>
        <v>0</v>
      </c>
      <c r="T49" s="63">
        <f>CompensationAnalysis[[#This Row],[Base Increase Amount $]]+CompensationAnalysis[[#This Row],[Current Base Salary]]</f>
        <v>0</v>
      </c>
      <c r="U49" s="67" t="str">
        <f>IFERROR(((CompensationAnalysis[[#This Row],[Current Base Salary]]+CompensationAnalysis[[#This Row],[Base Increase Amount $]]))/CompensationAnalysis[[#This Row],[Target Market Salary]],"")</f>
        <v/>
      </c>
      <c r="V49" s="28"/>
      <c r="X49" s="28"/>
    </row>
    <row r="50" spans="1:24" ht="13.8" x14ac:dyDescent="0.25">
      <c r="A50" s="8"/>
      <c r="B50" s="8"/>
      <c r="C50" s="8"/>
      <c r="D50" s="8"/>
      <c r="E50" s="8"/>
      <c r="F50" s="8"/>
      <c r="G50" s="10"/>
      <c r="H50" s="29" t="str">
        <f t="shared" si="5"/>
        <v/>
      </c>
      <c r="I50" s="15" t="str">
        <f>IFERROR(VLOOKUP($F50,'Jobs to Benchmark'!$1:$1048576,5,FALSE),"")</f>
        <v/>
      </c>
      <c r="J50" s="63" t="str">
        <f>IFERROR(VLOOKUP(_xlfn.CONCAT(CompensationAnalysis[[#This Row],[Job Title]],CompensationAnalysis[[#This Row],[Location]]),SalaryBands[],7,FALSE),"")</f>
        <v/>
      </c>
      <c r="K50" s="63" t="str">
        <f>IFERROR(VLOOKUP(_xlfn.CONCAT(CompensationAnalysis[[#This Row],[Job Title]],CompensationAnalysis[[#This Row],[Location]]),SalaryBands[],8,FALSE),"")</f>
        <v/>
      </c>
      <c r="L50" s="64" t="str">
        <f t="shared" si="6"/>
        <v/>
      </c>
      <c r="M50" s="65" t="str">
        <f t="shared" si="7"/>
        <v/>
      </c>
      <c r="N50" s="63" t="str">
        <f>IFERROR((VLOOKUP(_xlfn.CONCAT(CompensationAnalysis[[#This Row],[Job Title]],CompensationAnalysis[[#This Row],[Location]]),SalaryBands[],12,FALSE)),"")</f>
        <v/>
      </c>
      <c r="O50" s="66" t="str">
        <f>IFERROR(CompensationAnalysis[[#This Row],[Salary Band Average]]/CompensationAnalysis[[#This Row],[Target Market Salary]],"")</f>
        <v/>
      </c>
      <c r="P50" s="67" t="str">
        <f t="shared" si="2"/>
        <v/>
      </c>
      <c r="Q50" s="63" t="str">
        <f>IFERROR(CompensationAnalysis[[#This Row],[Current Base Salary]]-CompensationAnalysis[[#This Row],[Target Market Salary]],"")</f>
        <v/>
      </c>
      <c r="R50" s="12"/>
      <c r="S50" s="63">
        <f t="shared" si="3"/>
        <v>0</v>
      </c>
      <c r="T50" s="63">
        <f>CompensationAnalysis[[#This Row],[Base Increase Amount $]]+CompensationAnalysis[[#This Row],[Current Base Salary]]</f>
        <v>0</v>
      </c>
      <c r="U50" s="67" t="str">
        <f>IFERROR(((CompensationAnalysis[[#This Row],[Current Base Salary]]+CompensationAnalysis[[#This Row],[Base Increase Amount $]]))/CompensationAnalysis[[#This Row],[Target Market Salary]],"")</f>
        <v/>
      </c>
      <c r="V50" s="28"/>
      <c r="X50" s="28"/>
    </row>
    <row r="51" spans="1:24" ht="13.8" x14ac:dyDescent="0.25">
      <c r="A51" s="8"/>
      <c r="B51" s="8"/>
      <c r="C51" s="8"/>
      <c r="D51" s="8"/>
      <c r="E51" s="8"/>
      <c r="F51" s="8"/>
      <c r="G51" s="10"/>
      <c r="H51" s="29" t="str">
        <f t="shared" si="5"/>
        <v/>
      </c>
      <c r="I51" s="15" t="str">
        <f>IFERROR(VLOOKUP($F51,'Jobs to Benchmark'!$1:$1048576,5,FALSE),"")</f>
        <v/>
      </c>
      <c r="J51" s="63" t="str">
        <f>IFERROR(VLOOKUP(_xlfn.CONCAT(CompensationAnalysis[[#This Row],[Job Title]],CompensationAnalysis[[#This Row],[Location]]),SalaryBands[],7,FALSE),"")</f>
        <v/>
      </c>
      <c r="K51" s="63" t="str">
        <f>IFERROR(VLOOKUP(_xlfn.CONCAT(CompensationAnalysis[[#This Row],[Job Title]],CompensationAnalysis[[#This Row],[Location]]),SalaryBands[],8,FALSE),"")</f>
        <v/>
      </c>
      <c r="L51" s="64" t="str">
        <f t="shared" si="6"/>
        <v/>
      </c>
      <c r="M51" s="65" t="str">
        <f t="shared" si="7"/>
        <v/>
      </c>
      <c r="N51" s="63" t="str">
        <f>IFERROR((VLOOKUP(_xlfn.CONCAT(CompensationAnalysis[[#This Row],[Job Title]],CompensationAnalysis[[#This Row],[Location]]),SalaryBands[],12,FALSE)),"")</f>
        <v/>
      </c>
      <c r="O51" s="66" t="str">
        <f>IFERROR(CompensationAnalysis[[#This Row],[Salary Band Average]]/CompensationAnalysis[[#This Row],[Target Market Salary]],"")</f>
        <v/>
      </c>
      <c r="P51" s="67" t="str">
        <f t="shared" si="2"/>
        <v/>
      </c>
      <c r="Q51" s="63" t="str">
        <f>IFERROR(CompensationAnalysis[[#This Row],[Current Base Salary]]-CompensationAnalysis[[#This Row],[Target Market Salary]],"")</f>
        <v/>
      </c>
      <c r="R51" s="12"/>
      <c r="S51" s="63">
        <f t="shared" si="3"/>
        <v>0</v>
      </c>
      <c r="T51" s="63">
        <f>CompensationAnalysis[[#This Row],[Base Increase Amount $]]+CompensationAnalysis[[#This Row],[Current Base Salary]]</f>
        <v>0</v>
      </c>
      <c r="U51" s="67" t="str">
        <f>IFERROR(((CompensationAnalysis[[#This Row],[Current Base Salary]]+CompensationAnalysis[[#This Row],[Base Increase Amount $]]))/CompensationAnalysis[[#This Row],[Target Market Salary]],"")</f>
        <v/>
      </c>
      <c r="V51" s="28"/>
      <c r="X51" s="28"/>
    </row>
    <row r="52" spans="1:24" ht="13.8" x14ac:dyDescent="0.25">
      <c r="A52" s="8"/>
      <c r="B52" s="8"/>
      <c r="C52" s="8"/>
      <c r="D52" s="8"/>
      <c r="E52" s="8"/>
      <c r="F52" s="8"/>
      <c r="G52" s="10"/>
      <c r="H52" s="29" t="str">
        <f t="shared" si="5"/>
        <v/>
      </c>
      <c r="I52" s="15" t="str">
        <f>IFERROR(VLOOKUP($F52,'Jobs to Benchmark'!$1:$1048576,5,FALSE),"")</f>
        <v/>
      </c>
      <c r="J52" s="63" t="str">
        <f>IFERROR(VLOOKUP(_xlfn.CONCAT(CompensationAnalysis[[#This Row],[Job Title]],CompensationAnalysis[[#This Row],[Location]]),SalaryBands[],7,FALSE),"")</f>
        <v/>
      </c>
      <c r="K52" s="63" t="str">
        <f>IFERROR(VLOOKUP(_xlfn.CONCAT(CompensationAnalysis[[#This Row],[Job Title]],CompensationAnalysis[[#This Row],[Location]]),SalaryBands[],8,FALSE),"")</f>
        <v/>
      </c>
      <c r="L52" s="64" t="str">
        <f t="shared" si="6"/>
        <v/>
      </c>
      <c r="M52" s="65" t="str">
        <f t="shared" si="7"/>
        <v/>
      </c>
      <c r="N52" s="63" t="str">
        <f>IFERROR((VLOOKUP(_xlfn.CONCAT(CompensationAnalysis[[#This Row],[Job Title]],CompensationAnalysis[[#This Row],[Location]]),SalaryBands[],12,FALSE)),"")</f>
        <v/>
      </c>
      <c r="O52" s="66" t="str">
        <f>IFERROR(CompensationAnalysis[[#This Row],[Salary Band Average]]/CompensationAnalysis[[#This Row],[Target Market Salary]],"")</f>
        <v/>
      </c>
      <c r="P52" s="67" t="str">
        <f t="shared" si="2"/>
        <v/>
      </c>
      <c r="Q52" s="63" t="str">
        <f>IFERROR(CompensationAnalysis[[#This Row],[Current Base Salary]]-CompensationAnalysis[[#This Row],[Target Market Salary]],"")</f>
        <v/>
      </c>
      <c r="R52" s="12"/>
      <c r="S52" s="63">
        <f t="shared" si="3"/>
        <v>0</v>
      </c>
      <c r="T52" s="63">
        <f>CompensationAnalysis[[#This Row],[Base Increase Amount $]]+CompensationAnalysis[[#This Row],[Current Base Salary]]</f>
        <v>0</v>
      </c>
      <c r="U52" s="67" t="str">
        <f>IFERROR(((CompensationAnalysis[[#This Row],[Current Base Salary]]+CompensationAnalysis[[#This Row],[Base Increase Amount $]]))/CompensationAnalysis[[#This Row],[Target Market Salary]],"")</f>
        <v/>
      </c>
      <c r="V52" s="28"/>
      <c r="X52" s="28"/>
    </row>
    <row r="53" spans="1:24" ht="13.8" x14ac:dyDescent="0.25">
      <c r="A53" s="8"/>
      <c r="B53" s="8"/>
      <c r="C53" s="8"/>
      <c r="D53" s="8"/>
      <c r="E53" s="8"/>
      <c r="F53" s="8"/>
      <c r="G53" s="10"/>
      <c r="H53" s="29" t="str">
        <f t="shared" si="5"/>
        <v/>
      </c>
      <c r="I53" s="15" t="str">
        <f>IFERROR(VLOOKUP($F53,'Jobs to Benchmark'!$1:$1048576,5,FALSE),"")</f>
        <v/>
      </c>
      <c r="J53" s="63" t="str">
        <f>IFERROR(VLOOKUP(_xlfn.CONCAT(CompensationAnalysis[[#This Row],[Job Title]],CompensationAnalysis[[#This Row],[Location]]),SalaryBands[],7,FALSE),"")</f>
        <v/>
      </c>
      <c r="K53" s="63" t="str">
        <f>IFERROR(VLOOKUP(_xlfn.CONCAT(CompensationAnalysis[[#This Row],[Job Title]],CompensationAnalysis[[#This Row],[Location]]),SalaryBands[],8,FALSE),"")</f>
        <v/>
      </c>
      <c r="L53" s="64" t="str">
        <f t="shared" si="6"/>
        <v/>
      </c>
      <c r="M53" s="65" t="str">
        <f t="shared" si="7"/>
        <v/>
      </c>
      <c r="N53" s="63" t="str">
        <f>IFERROR((VLOOKUP(_xlfn.CONCAT(CompensationAnalysis[[#This Row],[Job Title]],CompensationAnalysis[[#This Row],[Location]]),SalaryBands[],12,FALSE)),"")</f>
        <v/>
      </c>
      <c r="O53" s="66" t="str">
        <f>IFERROR(CompensationAnalysis[[#This Row],[Salary Band Average]]/CompensationAnalysis[[#This Row],[Target Market Salary]],"")</f>
        <v/>
      </c>
      <c r="P53" s="67" t="str">
        <f t="shared" si="2"/>
        <v/>
      </c>
      <c r="Q53" s="63" t="str">
        <f>IFERROR(CompensationAnalysis[[#This Row],[Current Base Salary]]-CompensationAnalysis[[#This Row],[Target Market Salary]],"")</f>
        <v/>
      </c>
      <c r="R53" s="12"/>
      <c r="S53" s="63">
        <f t="shared" si="3"/>
        <v>0</v>
      </c>
      <c r="T53" s="63">
        <f>CompensationAnalysis[[#This Row],[Base Increase Amount $]]+CompensationAnalysis[[#This Row],[Current Base Salary]]</f>
        <v>0</v>
      </c>
      <c r="U53" s="67" t="str">
        <f>IFERROR(((CompensationAnalysis[[#This Row],[Current Base Salary]]+CompensationAnalysis[[#This Row],[Base Increase Amount $]]))/CompensationAnalysis[[#This Row],[Target Market Salary]],"")</f>
        <v/>
      </c>
      <c r="V53" s="28"/>
      <c r="X53" s="28"/>
    </row>
    <row r="54" spans="1:24" ht="13.8" x14ac:dyDescent="0.25">
      <c r="A54" s="8"/>
      <c r="B54" s="8"/>
      <c r="C54" s="8"/>
      <c r="D54" s="8"/>
      <c r="E54" s="8"/>
      <c r="F54" s="8"/>
      <c r="G54" s="10"/>
      <c r="H54" s="29" t="str">
        <f t="shared" si="5"/>
        <v/>
      </c>
      <c r="I54" s="15" t="str">
        <f>IFERROR(VLOOKUP($F54,'Jobs to Benchmark'!$1:$1048576,5,FALSE),"")</f>
        <v/>
      </c>
      <c r="J54" s="63" t="str">
        <f>IFERROR(VLOOKUP(_xlfn.CONCAT(CompensationAnalysis[[#This Row],[Job Title]],CompensationAnalysis[[#This Row],[Location]]),SalaryBands[],7,FALSE),"")</f>
        <v/>
      </c>
      <c r="K54" s="63" t="str">
        <f>IFERROR(VLOOKUP(_xlfn.CONCAT(CompensationAnalysis[[#This Row],[Job Title]],CompensationAnalysis[[#This Row],[Location]]),SalaryBands[],8,FALSE),"")</f>
        <v/>
      </c>
      <c r="L54" s="64" t="str">
        <f t="shared" si="6"/>
        <v/>
      </c>
      <c r="M54" s="65" t="str">
        <f t="shared" si="7"/>
        <v/>
      </c>
      <c r="N54" s="63" t="str">
        <f>IFERROR((VLOOKUP(_xlfn.CONCAT(CompensationAnalysis[[#This Row],[Job Title]],CompensationAnalysis[[#This Row],[Location]]),SalaryBands[],12,FALSE)),"")</f>
        <v/>
      </c>
      <c r="O54" s="66" t="str">
        <f>IFERROR(CompensationAnalysis[[#This Row],[Salary Band Average]]/CompensationAnalysis[[#This Row],[Target Market Salary]],"")</f>
        <v/>
      </c>
      <c r="P54" s="67" t="str">
        <f t="shared" si="2"/>
        <v/>
      </c>
      <c r="Q54" s="63" t="str">
        <f>IFERROR(CompensationAnalysis[[#This Row],[Current Base Salary]]-CompensationAnalysis[[#This Row],[Target Market Salary]],"")</f>
        <v/>
      </c>
      <c r="R54" s="12"/>
      <c r="S54" s="63">
        <f t="shared" si="3"/>
        <v>0</v>
      </c>
      <c r="T54" s="63">
        <f>CompensationAnalysis[[#This Row],[Base Increase Amount $]]+CompensationAnalysis[[#This Row],[Current Base Salary]]</f>
        <v>0</v>
      </c>
      <c r="U54" s="67" t="str">
        <f>IFERROR(((CompensationAnalysis[[#This Row],[Current Base Salary]]+CompensationAnalysis[[#This Row],[Base Increase Amount $]]))/CompensationAnalysis[[#This Row],[Target Market Salary]],"")</f>
        <v/>
      </c>
      <c r="V54" s="28"/>
      <c r="X54" s="28"/>
    </row>
    <row r="55" spans="1:24" ht="13.8" x14ac:dyDescent="0.25">
      <c r="A55" s="8"/>
      <c r="B55" s="8"/>
      <c r="C55" s="8"/>
      <c r="D55" s="8"/>
      <c r="E55" s="8"/>
      <c r="F55" s="8"/>
      <c r="G55" s="10"/>
      <c r="H55" s="29" t="str">
        <f t="shared" si="5"/>
        <v/>
      </c>
      <c r="I55" s="15" t="str">
        <f>IFERROR(VLOOKUP($F55,'Jobs to Benchmark'!$1:$1048576,5,FALSE),"")</f>
        <v/>
      </c>
      <c r="J55" s="63" t="str">
        <f>IFERROR(VLOOKUP(_xlfn.CONCAT(CompensationAnalysis[[#This Row],[Job Title]],CompensationAnalysis[[#This Row],[Location]]),SalaryBands[],7,FALSE),"")</f>
        <v/>
      </c>
      <c r="K55" s="63" t="str">
        <f>IFERROR(VLOOKUP(_xlfn.CONCAT(CompensationAnalysis[[#This Row],[Job Title]],CompensationAnalysis[[#This Row],[Location]]),SalaryBands[],8,FALSE),"")</f>
        <v/>
      </c>
      <c r="L55" s="64" t="str">
        <f t="shared" si="6"/>
        <v/>
      </c>
      <c r="M55" s="65" t="str">
        <f t="shared" si="7"/>
        <v/>
      </c>
      <c r="N55" s="63" t="str">
        <f>IFERROR((VLOOKUP(_xlfn.CONCAT(CompensationAnalysis[[#This Row],[Job Title]],CompensationAnalysis[[#This Row],[Location]]),SalaryBands[],12,FALSE)),"")</f>
        <v/>
      </c>
      <c r="O55" s="66" t="str">
        <f>IFERROR(CompensationAnalysis[[#This Row],[Salary Band Average]]/CompensationAnalysis[[#This Row],[Target Market Salary]],"")</f>
        <v/>
      </c>
      <c r="P55" s="67" t="str">
        <f t="shared" si="2"/>
        <v/>
      </c>
      <c r="Q55" s="63" t="str">
        <f>IFERROR(CompensationAnalysis[[#This Row],[Current Base Salary]]-CompensationAnalysis[[#This Row],[Target Market Salary]],"")</f>
        <v/>
      </c>
      <c r="R55" s="12"/>
      <c r="S55" s="63">
        <f t="shared" si="3"/>
        <v>0</v>
      </c>
      <c r="T55" s="63">
        <f>CompensationAnalysis[[#This Row],[Base Increase Amount $]]+CompensationAnalysis[[#This Row],[Current Base Salary]]</f>
        <v>0</v>
      </c>
      <c r="U55" s="67" t="str">
        <f>IFERROR(((CompensationAnalysis[[#This Row],[Current Base Salary]]+CompensationAnalysis[[#This Row],[Base Increase Amount $]]))/CompensationAnalysis[[#This Row],[Target Market Salary]],"")</f>
        <v/>
      </c>
      <c r="V55" s="28"/>
      <c r="X55" s="28"/>
    </row>
    <row r="56" spans="1:24" ht="13.8" x14ac:dyDescent="0.25">
      <c r="A56" s="8"/>
      <c r="B56" s="8"/>
      <c r="C56" s="8"/>
      <c r="D56" s="8"/>
      <c r="E56" s="8"/>
      <c r="F56" s="8"/>
      <c r="G56" s="10"/>
      <c r="H56" s="29" t="str">
        <f t="shared" si="5"/>
        <v/>
      </c>
      <c r="I56" s="15" t="str">
        <f>IFERROR(VLOOKUP($F56,'Jobs to Benchmark'!$1:$1048576,5,FALSE),"")</f>
        <v/>
      </c>
      <c r="J56" s="63" t="str">
        <f>IFERROR(VLOOKUP(_xlfn.CONCAT(CompensationAnalysis[[#This Row],[Job Title]],CompensationAnalysis[[#This Row],[Location]]),SalaryBands[],7,FALSE),"")</f>
        <v/>
      </c>
      <c r="K56" s="63" t="str">
        <f>IFERROR(VLOOKUP(_xlfn.CONCAT(CompensationAnalysis[[#This Row],[Job Title]],CompensationAnalysis[[#This Row],[Location]]),SalaryBands[],8,FALSE),"")</f>
        <v/>
      </c>
      <c r="L56" s="64" t="str">
        <f t="shared" si="6"/>
        <v/>
      </c>
      <c r="M56" s="65" t="str">
        <f t="shared" si="7"/>
        <v/>
      </c>
      <c r="N56" s="63" t="str">
        <f>IFERROR((VLOOKUP(_xlfn.CONCAT(CompensationAnalysis[[#This Row],[Job Title]],CompensationAnalysis[[#This Row],[Location]]),SalaryBands[],12,FALSE)),"")</f>
        <v/>
      </c>
      <c r="O56" s="66" t="str">
        <f>IFERROR(CompensationAnalysis[[#This Row],[Salary Band Average]]/CompensationAnalysis[[#This Row],[Target Market Salary]],"")</f>
        <v/>
      </c>
      <c r="P56" s="67" t="str">
        <f t="shared" si="2"/>
        <v/>
      </c>
      <c r="Q56" s="63" t="str">
        <f>IFERROR(CompensationAnalysis[[#This Row],[Current Base Salary]]-CompensationAnalysis[[#This Row],[Target Market Salary]],"")</f>
        <v/>
      </c>
      <c r="R56" s="12"/>
      <c r="S56" s="63">
        <f t="shared" si="3"/>
        <v>0</v>
      </c>
      <c r="T56" s="63">
        <f>CompensationAnalysis[[#This Row],[Base Increase Amount $]]+CompensationAnalysis[[#This Row],[Current Base Salary]]</f>
        <v>0</v>
      </c>
      <c r="U56" s="67" t="str">
        <f>IFERROR(((CompensationAnalysis[[#This Row],[Current Base Salary]]+CompensationAnalysis[[#This Row],[Base Increase Amount $]]))/CompensationAnalysis[[#This Row],[Target Market Salary]],"")</f>
        <v/>
      </c>
      <c r="V56" s="28"/>
      <c r="X56" s="28"/>
    </row>
    <row r="57" spans="1:24" ht="13.8" x14ac:dyDescent="0.25">
      <c r="A57" s="8"/>
      <c r="B57" s="8"/>
      <c r="C57" s="8"/>
      <c r="D57" s="8"/>
      <c r="E57" s="8"/>
      <c r="F57" s="8"/>
      <c r="G57" s="10"/>
      <c r="H57" s="29" t="str">
        <f t="shared" si="5"/>
        <v/>
      </c>
      <c r="I57" s="15" t="str">
        <f>IFERROR(VLOOKUP($F57,'Jobs to Benchmark'!$1:$1048576,5,FALSE),"")</f>
        <v/>
      </c>
      <c r="J57" s="63" t="str">
        <f>IFERROR(VLOOKUP(_xlfn.CONCAT(CompensationAnalysis[[#This Row],[Job Title]],CompensationAnalysis[[#This Row],[Location]]),SalaryBands[],7,FALSE),"")</f>
        <v/>
      </c>
      <c r="K57" s="63" t="str">
        <f>IFERROR(VLOOKUP(_xlfn.CONCAT(CompensationAnalysis[[#This Row],[Job Title]],CompensationAnalysis[[#This Row],[Location]]),SalaryBands[],8,FALSE),"")</f>
        <v/>
      </c>
      <c r="L57" s="64" t="str">
        <f t="shared" si="6"/>
        <v/>
      </c>
      <c r="M57" s="65" t="str">
        <f t="shared" si="7"/>
        <v/>
      </c>
      <c r="N57" s="63" t="str">
        <f>IFERROR((VLOOKUP(_xlfn.CONCAT(CompensationAnalysis[[#This Row],[Job Title]],CompensationAnalysis[[#This Row],[Location]]),SalaryBands[],12,FALSE)),"")</f>
        <v/>
      </c>
      <c r="O57" s="66" t="str">
        <f>IFERROR(CompensationAnalysis[[#This Row],[Salary Band Average]]/CompensationAnalysis[[#This Row],[Target Market Salary]],"")</f>
        <v/>
      </c>
      <c r="P57" s="67" t="str">
        <f t="shared" si="2"/>
        <v/>
      </c>
      <c r="Q57" s="63" t="str">
        <f>IFERROR(CompensationAnalysis[[#This Row],[Current Base Salary]]-CompensationAnalysis[[#This Row],[Target Market Salary]],"")</f>
        <v/>
      </c>
      <c r="R57" s="12"/>
      <c r="S57" s="63">
        <f t="shared" si="3"/>
        <v>0</v>
      </c>
      <c r="T57" s="63">
        <f>CompensationAnalysis[[#This Row],[Base Increase Amount $]]+CompensationAnalysis[[#This Row],[Current Base Salary]]</f>
        <v>0</v>
      </c>
      <c r="U57" s="67" t="str">
        <f>IFERROR(((CompensationAnalysis[[#This Row],[Current Base Salary]]+CompensationAnalysis[[#This Row],[Base Increase Amount $]]))/CompensationAnalysis[[#This Row],[Target Market Salary]],"")</f>
        <v/>
      </c>
      <c r="V57" s="28"/>
      <c r="X57" s="28"/>
    </row>
    <row r="58" spans="1:24" ht="13.8" x14ac:dyDescent="0.25">
      <c r="A58" s="8"/>
      <c r="B58" s="8"/>
      <c r="C58" s="8"/>
      <c r="D58" s="8"/>
      <c r="E58" s="8"/>
      <c r="F58" s="8"/>
      <c r="G58" s="10"/>
      <c r="H58" s="29" t="str">
        <f t="shared" si="5"/>
        <v/>
      </c>
      <c r="I58" s="15" t="str">
        <f>IFERROR(VLOOKUP($F58,'Jobs to Benchmark'!$1:$1048576,5,FALSE),"")</f>
        <v/>
      </c>
      <c r="J58" s="63" t="str">
        <f>IFERROR(VLOOKUP(_xlfn.CONCAT(CompensationAnalysis[[#This Row],[Job Title]],CompensationAnalysis[[#This Row],[Location]]),SalaryBands[],7,FALSE),"")</f>
        <v/>
      </c>
      <c r="K58" s="63" t="str">
        <f>IFERROR(VLOOKUP(_xlfn.CONCAT(CompensationAnalysis[[#This Row],[Job Title]],CompensationAnalysis[[#This Row],[Location]]),SalaryBands[],8,FALSE),"")</f>
        <v/>
      </c>
      <c r="L58" s="64" t="str">
        <f t="shared" si="6"/>
        <v/>
      </c>
      <c r="M58" s="65" t="str">
        <f t="shared" si="7"/>
        <v/>
      </c>
      <c r="N58" s="63" t="str">
        <f>IFERROR((VLOOKUP(_xlfn.CONCAT(CompensationAnalysis[[#This Row],[Job Title]],CompensationAnalysis[[#This Row],[Location]]),SalaryBands[],12,FALSE)),"")</f>
        <v/>
      </c>
      <c r="O58" s="66" t="str">
        <f>IFERROR(CompensationAnalysis[[#This Row],[Salary Band Average]]/CompensationAnalysis[[#This Row],[Target Market Salary]],"")</f>
        <v/>
      </c>
      <c r="P58" s="67" t="str">
        <f t="shared" si="2"/>
        <v/>
      </c>
      <c r="Q58" s="63" t="str">
        <f>IFERROR(CompensationAnalysis[[#This Row],[Current Base Salary]]-CompensationAnalysis[[#This Row],[Target Market Salary]],"")</f>
        <v/>
      </c>
      <c r="R58" s="12"/>
      <c r="S58" s="63">
        <f t="shared" si="3"/>
        <v>0</v>
      </c>
      <c r="T58" s="63">
        <f>CompensationAnalysis[[#This Row],[Base Increase Amount $]]+CompensationAnalysis[[#This Row],[Current Base Salary]]</f>
        <v>0</v>
      </c>
      <c r="U58" s="67" t="str">
        <f>IFERROR(((CompensationAnalysis[[#This Row],[Current Base Salary]]+CompensationAnalysis[[#This Row],[Base Increase Amount $]]))/CompensationAnalysis[[#This Row],[Target Market Salary]],"")</f>
        <v/>
      </c>
      <c r="V58" s="28"/>
      <c r="X58" s="28"/>
    </row>
    <row r="59" spans="1:24" ht="13.8" x14ac:dyDescent="0.25">
      <c r="A59" s="8"/>
      <c r="B59" s="8"/>
      <c r="C59" s="8"/>
      <c r="D59" s="8"/>
      <c r="E59" s="8"/>
      <c r="F59" s="8"/>
      <c r="G59" s="10"/>
      <c r="H59" s="29" t="str">
        <f t="shared" si="5"/>
        <v/>
      </c>
      <c r="I59" s="15" t="str">
        <f>IFERROR(VLOOKUP($F59,'Jobs to Benchmark'!$1:$1048576,5,FALSE),"")</f>
        <v/>
      </c>
      <c r="J59" s="63" t="str">
        <f>IFERROR(VLOOKUP(_xlfn.CONCAT(CompensationAnalysis[[#This Row],[Job Title]],CompensationAnalysis[[#This Row],[Location]]),SalaryBands[],7,FALSE),"")</f>
        <v/>
      </c>
      <c r="K59" s="63" t="str">
        <f>IFERROR(VLOOKUP(_xlfn.CONCAT(CompensationAnalysis[[#This Row],[Job Title]],CompensationAnalysis[[#This Row],[Location]]),SalaryBands[],8,FALSE),"")</f>
        <v/>
      </c>
      <c r="L59" s="64" t="str">
        <f t="shared" si="6"/>
        <v/>
      </c>
      <c r="M59" s="65" t="str">
        <f t="shared" si="7"/>
        <v/>
      </c>
      <c r="N59" s="63" t="str">
        <f>IFERROR((VLOOKUP(_xlfn.CONCAT(CompensationAnalysis[[#This Row],[Job Title]],CompensationAnalysis[[#This Row],[Location]]),SalaryBands[],12,FALSE)),"")</f>
        <v/>
      </c>
      <c r="O59" s="66" t="str">
        <f>IFERROR(CompensationAnalysis[[#This Row],[Salary Band Average]]/CompensationAnalysis[[#This Row],[Target Market Salary]],"")</f>
        <v/>
      </c>
      <c r="P59" s="67" t="str">
        <f t="shared" si="2"/>
        <v/>
      </c>
      <c r="Q59" s="63" t="str">
        <f>IFERROR(CompensationAnalysis[[#This Row],[Current Base Salary]]-CompensationAnalysis[[#This Row],[Target Market Salary]],"")</f>
        <v/>
      </c>
      <c r="R59" s="12"/>
      <c r="S59" s="63">
        <f t="shared" si="3"/>
        <v>0</v>
      </c>
      <c r="T59" s="63">
        <f>CompensationAnalysis[[#This Row],[Base Increase Amount $]]+CompensationAnalysis[[#This Row],[Current Base Salary]]</f>
        <v>0</v>
      </c>
      <c r="U59" s="67" t="str">
        <f>IFERROR(((CompensationAnalysis[[#This Row],[Current Base Salary]]+CompensationAnalysis[[#This Row],[Base Increase Amount $]]))/CompensationAnalysis[[#This Row],[Target Market Salary]],"")</f>
        <v/>
      </c>
      <c r="V59" s="28"/>
      <c r="X59" s="28"/>
    </row>
    <row r="60" spans="1:24" ht="13.8" x14ac:dyDescent="0.25">
      <c r="A60" s="8"/>
      <c r="B60" s="8"/>
      <c r="C60" s="8"/>
      <c r="D60" s="8"/>
      <c r="E60" s="8"/>
      <c r="F60" s="8"/>
      <c r="G60" s="10"/>
      <c r="H60" s="29" t="str">
        <f t="shared" si="5"/>
        <v/>
      </c>
      <c r="I60" s="15" t="str">
        <f>IFERROR(VLOOKUP($F60,'Jobs to Benchmark'!$1:$1048576,5,FALSE),"")</f>
        <v/>
      </c>
      <c r="J60" s="63" t="str">
        <f>IFERROR(VLOOKUP(_xlfn.CONCAT(CompensationAnalysis[[#This Row],[Job Title]],CompensationAnalysis[[#This Row],[Location]]),SalaryBands[],7,FALSE),"")</f>
        <v/>
      </c>
      <c r="K60" s="63" t="str">
        <f>IFERROR(VLOOKUP(_xlfn.CONCAT(CompensationAnalysis[[#This Row],[Job Title]],CompensationAnalysis[[#This Row],[Location]]),SalaryBands[],8,FALSE),"")</f>
        <v/>
      </c>
      <c r="L60" s="64" t="str">
        <f t="shared" si="6"/>
        <v/>
      </c>
      <c r="M60" s="65" t="str">
        <f t="shared" si="7"/>
        <v/>
      </c>
      <c r="N60" s="63" t="str">
        <f>IFERROR((VLOOKUP(_xlfn.CONCAT(CompensationAnalysis[[#This Row],[Job Title]],CompensationAnalysis[[#This Row],[Location]]),SalaryBands[],12,FALSE)),"")</f>
        <v/>
      </c>
      <c r="O60" s="66" t="str">
        <f>IFERROR(CompensationAnalysis[[#This Row],[Salary Band Average]]/CompensationAnalysis[[#This Row],[Target Market Salary]],"")</f>
        <v/>
      </c>
      <c r="P60" s="67" t="str">
        <f t="shared" si="2"/>
        <v/>
      </c>
      <c r="Q60" s="63" t="str">
        <f>IFERROR(CompensationAnalysis[[#This Row],[Current Base Salary]]-CompensationAnalysis[[#This Row],[Target Market Salary]],"")</f>
        <v/>
      </c>
      <c r="R60" s="12"/>
      <c r="S60" s="63">
        <f t="shared" si="3"/>
        <v>0</v>
      </c>
      <c r="T60" s="63">
        <f>CompensationAnalysis[[#This Row],[Base Increase Amount $]]+CompensationAnalysis[[#This Row],[Current Base Salary]]</f>
        <v>0</v>
      </c>
      <c r="U60" s="67" t="str">
        <f>IFERROR(((CompensationAnalysis[[#This Row],[Current Base Salary]]+CompensationAnalysis[[#This Row],[Base Increase Amount $]]))/CompensationAnalysis[[#This Row],[Target Market Salary]],"")</f>
        <v/>
      </c>
      <c r="V60" s="28"/>
      <c r="X60" s="28"/>
    </row>
    <row r="61" spans="1:24" ht="13.8" x14ac:dyDescent="0.25">
      <c r="A61" s="8"/>
      <c r="B61" s="8"/>
      <c r="C61" s="8"/>
      <c r="D61" s="8"/>
      <c r="E61" s="8"/>
      <c r="F61" s="8"/>
      <c r="G61" s="10"/>
      <c r="H61" s="29" t="str">
        <f t="shared" si="5"/>
        <v/>
      </c>
      <c r="I61" s="15" t="str">
        <f>IFERROR(VLOOKUP($F61,'Jobs to Benchmark'!$1:$1048576,5,FALSE),"")</f>
        <v/>
      </c>
      <c r="J61" s="63" t="str">
        <f>IFERROR(VLOOKUP(_xlfn.CONCAT(CompensationAnalysis[[#This Row],[Job Title]],CompensationAnalysis[[#This Row],[Location]]),SalaryBands[],7,FALSE),"")</f>
        <v/>
      </c>
      <c r="K61" s="63" t="str">
        <f>IFERROR(VLOOKUP(_xlfn.CONCAT(CompensationAnalysis[[#This Row],[Job Title]],CompensationAnalysis[[#This Row],[Location]]),SalaryBands[],8,FALSE),"")</f>
        <v/>
      </c>
      <c r="L61" s="64" t="str">
        <f t="shared" si="6"/>
        <v/>
      </c>
      <c r="M61" s="65" t="str">
        <f t="shared" si="7"/>
        <v/>
      </c>
      <c r="N61" s="63" t="str">
        <f>IFERROR((VLOOKUP(_xlfn.CONCAT(CompensationAnalysis[[#This Row],[Job Title]],CompensationAnalysis[[#This Row],[Location]]),SalaryBands[],12,FALSE)),"")</f>
        <v/>
      </c>
      <c r="O61" s="66" t="str">
        <f>IFERROR(CompensationAnalysis[[#This Row],[Salary Band Average]]/CompensationAnalysis[[#This Row],[Target Market Salary]],"")</f>
        <v/>
      </c>
      <c r="P61" s="67" t="str">
        <f t="shared" si="2"/>
        <v/>
      </c>
      <c r="Q61" s="63" t="str">
        <f>IFERROR(CompensationAnalysis[[#This Row],[Current Base Salary]]-CompensationAnalysis[[#This Row],[Target Market Salary]],"")</f>
        <v/>
      </c>
      <c r="R61" s="12"/>
      <c r="S61" s="63">
        <f t="shared" si="3"/>
        <v>0</v>
      </c>
      <c r="T61" s="63">
        <f>CompensationAnalysis[[#This Row],[Base Increase Amount $]]+CompensationAnalysis[[#This Row],[Current Base Salary]]</f>
        <v>0</v>
      </c>
      <c r="U61" s="67" t="str">
        <f>IFERROR(((CompensationAnalysis[[#This Row],[Current Base Salary]]+CompensationAnalysis[[#This Row],[Base Increase Amount $]]))/CompensationAnalysis[[#This Row],[Target Market Salary]],"")</f>
        <v/>
      </c>
      <c r="V61" s="28"/>
      <c r="X61" s="28"/>
    </row>
    <row r="62" spans="1:24" ht="13.8" x14ac:dyDescent="0.25">
      <c r="A62" s="8"/>
      <c r="B62" s="8"/>
      <c r="C62" s="8"/>
      <c r="D62" s="8"/>
      <c r="E62" s="8"/>
      <c r="F62" s="8"/>
      <c r="G62" s="10"/>
      <c r="H62" s="29" t="str">
        <f t="shared" si="5"/>
        <v/>
      </c>
      <c r="I62" s="15" t="str">
        <f>IFERROR(VLOOKUP($F62,'Jobs to Benchmark'!$1:$1048576,5,FALSE),"")</f>
        <v/>
      </c>
      <c r="J62" s="63" t="str">
        <f>IFERROR(VLOOKUP(_xlfn.CONCAT(CompensationAnalysis[[#This Row],[Job Title]],CompensationAnalysis[[#This Row],[Location]]),SalaryBands[],7,FALSE),"")</f>
        <v/>
      </c>
      <c r="K62" s="63" t="str">
        <f>IFERROR(VLOOKUP(_xlfn.CONCAT(CompensationAnalysis[[#This Row],[Job Title]],CompensationAnalysis[[#This Row],[Location]]),SalaryBands[],8,FALSE),"")</f>
        <v/>
      </c>
      <c r="L62" s="64" t="str">
        <f t="shared" si="6"/>
        <v/>
      </c>
      <c r="M62" s="65" t="str">
        <f t="shared" si="7"/>
        <v/>
      </c>
      <c r="N62" s="63" t="str">
        <f>IFERROR((VLOOKUP(_xlfn.CONCAT(CompensationAnalysis[[#This Row],[Job Title]],CompensationAnalysis[[#This Row],[Location]]),SalaryBands[],12,FALSE)),"")</f>
        <v/>
      </c>
      <c r="O62" s="66" t="str">
        <f>IFERROR(CompensationAnalysis[[#This Row],[Salary Band Average]]/CompensationAnalysis[[#This Row],[Target Market Salary]],"")</f>
        <v/>
      </c>
      <c r="P62" s="67" t="str">
        <f t="shared" si="2"/>
        <v/>
      </c>
      <c r="Q62" s="63" t="str">
        <f>IFERROR(CompensationAnalysis[[#This Row],[Current Base Salary]]-CompensationAnalysis[[#This Row],[Target Market Salary]],"")</f>
        <v/>
      </c>
      <c r="R62" s="12"/>
      <c r="S62" s="63">
        <f t="shared" si="3"/>
        <v>0</v>
      </c>
      <c r="T62" s="63">
        <f>CompensationAnalysis[[#This Row],[Base Increase Amount $]]+CompensationAnalysis[[#This Row],[Current Base Salary]]</f>
        <v>0</v>
      </c>
      <c r="U62" s="67" t="str">
        <f>IFERROR(((CompensationAnalysis[[#This Row],[Current Base Salary]]+CompensationAnalysis[[#This Row],[Base Increase Amount $]]))/CompensationAnalysis[[#This Row],[Target Market Salary]],"")</f>
        <v/>
      </c>
      <c r="V62" s="28"/>
      <c r="X62" s="28"/>
    </row>
    <row r="63" spans="1:24" ht="13.8" x14ac:dyDescent="0.25">
      <c r="A63" s="8"/>
      <c r="B63" s="8"/>
      <c r="C63" s="8"/>
      <c r="D63" s="8"/>
      <c r="E63" s="8"/>
      <c r="F63" s="8"/>
      <c r="G63" s="10"/>
      <c r="H63" s="29" t="str">
        <f t="shared" si="5"/>
        <v/>
      </c>
      <c r="I63" s="15" t="str">
        <f>IFERROR(VLOOKUP($F63,'Jobs to Benchmark'!$1:$1048576,5,FALSE),"")</f>
        <v/>
      </c>
      <c r="J63" s="63" t="str">
        <f>IFERROR(VLOOKUP(_xlfn.CONCAT(CompensationAnalysis[[#This Row],[Job Title]],CompensationAnalysis[[#This Row],[Location]]),SalaryBands[],7,FALSE),"")</f>
        <v/>
      </c>
      <c r="K63" s="63" t="str">
        <f>IFERROR(VLOOKUP(_xlfn.CONCAT(CompensationAnalysis[[#This Row],[Job Title]],CompensationAnalysis[[#This Row],[Location]]),SalaryBands[],8,FALSE),"")</f>
        <v/>
      </c>
      <c r="L63" s="64" t="str">
        <f t="shared" si="6"/>
        <v/>
      </c>
      <c r="M63" s="65" t="str">
        <f t="shared" si="7"/>
        <v/>
      </c>
      <c r="N63" s="63" t="str">
        <f>IFERROR((VLOOKUP(_xlfn.CONCAT(CompensationAnalysis[[#This Row],[Job Title]],CompensationAnalysis[[#This Row],[Location]]),SalaryBands[],12,FALSE)),"")</f>
        <v/>
      </c>
      <c r="O63" s="66" t="str">
        <f>IFERROR(CompensationAnalysis[[#This Row],[Salary Band Average]]/CompensationAnalysis[[#This Row],[Target Market Salary]],"")</f>
        <v/>
      </c>
      <c r="P63" s="67" t="str">
        <f t="shared" si="2"/>
        <v/>
      </c>
      <c r="Q63" s="63" t="str">
        <f>IFERROR(CompensationAnalysis[[#This Row],[Current Base Salary]]-CompensationAnalysis[[#This Row],[Target Market Salary]],"")</f>
        <v/>
      </c>
      <c r="R63" s="12"/>
      <c r="S63" s="63">
        <f t="shared" si="3"/>
        <v>0</v>
      </c>
      <c r="T63" s="63">
        <f>CompensationAnalysis[[#This Row],[Base Increase Amount $]]+CompensationAnalysis[[#This Row],[Current Base Salary]]</f>
        <v>0</v>
      </c>
      <c r="U63" s="67" t="str">
        <f>IFERROR(((CompensationAnalysis[[#This Row],[Current Base Salary]]+CompensationAnalysis[[#This Row],[Base Increase Amount $]]))/CompensationAnalysis[[#This Row],[Target Market Salary]],"")</f>
        <v/>
      </c>
      <c r="V63" s="28"/>
      <c r="X63" s="28"/>
    </row>
    <row r="64" spans="1:24" ht="13.8" x14ac:dyDescent="0.25">
      <c r="A64" s="8"/>
      <c r="B64" s="8"/>
      <c r="C64" s="8"/>
      <c r="D64" s="8"/>
      <c r="E64" s="8"/>
      <c r="F64" s="8"/>
      <c r="G64" s="10"/>
      <c r="H64" s="29" t="str">
        <f t="shared" si="5"/>
        <v/>
      </c>
      <c r="I64" s="15" t="str">
        <f>IFERROR(VLOOKUP($F64,'Jobs to Benchmark'!$1:$1048576,5,FALSE),"")</f>
        <v/>
      </c>
      <c r="J64" s="63" t="str">
        <f>IFERROR(VLOOKUP(_xlfn.CONCAT(CompensationAnalysis[[#This Row],[Job Title]],CompensationAnalysis[[#This Row],[Location]]),SalaryBands[],7,FALSE),"")</f>
        <v/>
      </c>
      <c r="K64" s="63" t="str">
        <f>IFERROR(VLOOKUP(_xlfn.CONCAT(CompensationAnalysis[[#This Row],[Job Title]],CompensationAnalysis[[#This Row],[Location]]),SalaryBands[],8,FALSE),"")</f>
        <v/>
      </c>
      <c r="L64" s="64" t="str">
        <f t="shared" si="6"/>
        <v/>
      </c>
      <c r="M64" s="65" t="str">
        <f t="shared" si="7"/>
        <v/>
      </c>
      <c r="N64" s="63" t="str">
        <f>IFERROR((VLOOKUP(_xlfn.CONCAT(CompensationAnalysis[[#This Row],[Job Title]],CompensationAnalysis[[#This Row],[Location]]),SalaryBands[],12,FALSE)),"")</f>
        <v/>
      </c>
      <c r="O64" s="66" t="str">
        <f>IFERROR(CompensationAnalysis[[#This Row],[Salary Band Average]]/CompensationAnalysis[[#This Row],[Target Market Salary]],"")</f>
        <v/>
      </c>
      <c r="P64" s="67" t="str">
        <f t="shared" si="2"/>
        <v/>
      </c>
      <c r="Q64" s="63" t="str">
        <f>IFERROR(CompensationAnalysis[[#This Row],[Current Base Salary]]-CompensationAnalysis[[#This Row],[Target Market Salary]],"")</f>
        <v/>
      </c>
      <c r="R64" s="12"/>
      <c r="S64" s="63">
        <f t="shared" si="3"/>
        <v>0</v>
      </c>
      <c r="T64" s="63">
        <f>CompensationAnalysis[[#This Row],[Base Increase Amount $]]+CompensationAnalysis[[#This Row],[Current Base Salary]]</f>
        <v>0</v>
      </c>
      <c r="U64" s="67" t="str">
        <f>IFERROR(((CompensationAnalysis[[#This Row],[Current Base Salary]]+CompensationAnalysis[[#This Row],[Base Increase Amount $]]))/CompensationAnalysis[[#This Row],[Target Market Salary]],"")</f>
        <v/>
      </c>
      <c r="V64" s="28"/>
      <c r="X64" s="28"/>
    </row>
    <row r="65" spans="1:24" ht="13.8" x14ac:dyDescent="0.25">
      <c r="A65" s="8"/>
      <c r="B65" s="8"/>
      <c r="C65" s="8"/>
      <c r="D65" s="8"/>
      <c r="E65" s="8"/>
      <c r="F65" s="8"/>
      <c r="G65" s="10"/>
      <c r="H65" s="29" t="str">
        <f t="shared" si="5"/>
        <v/>
      </c>
      <c r="I65" s="15" t="str">
        <f>IFERROR(VLOOKUP($F65,'Jobs to Benchmark'!$1:$1048576,5,FALSE),"")</f>
        <v/>
      </c>
      <c r="J65" s="63" t="str">
        <f>IFERROR(VLOOKUP(_xlfn.CONCAT(CompensationAnalysis[[#This Row],[Job Title]],CompensationAnalysis[[#This Row],[Location]]),SalaryBands[],7,FALSE),"")</f>
        <v/>
      </c>
      <c r="K65" s="63" t="str">
        <f>IFERROR(VLOOKUP(_xlfn.CONCAT(CompensationAnalysis[[#This Row],[Job Title]],CompensationAnalysis[[#This Row],[Location]]),SalaryBands[],8,FALSE),"")</f>
        <v/>
      </c>
      <c r="L65" s="64" t="str">
        <f t="shared" si="6"/>
        <v/>
      </c>
      <c r="M65" s="65" t="str">
        <f t="shared" si="7"/>
        <v/>
      </c>
      <c r="N65" s="63" t="str">
        <f>IFERROR((VLOOKUP(_xlfn.CONCAT(CompensationAnalysis[[#This Row],[Job Title]],CompensationAnalysis[[#This Row],[Location]]),SalaryBands[],12,FALSE)),"")</f>
        <v/>
      </c>
      <c r="O65" s="66" t="str">
        <f>IFERROR(CompensationAnalysis[[#This Row],[Salary Band Average]]/CompensationAnalysis[[#This Row],[Target Market Salary]],"")</f>
        <v/>
      </c>
      <c r="P65" s="67" t="str">
        <f t="shared" si="2"/>
        <v/>
      </c>
      <c r="Q65" s="63" t="str">
        <f>IFERROR(CompensationAnalysis[[#This Row],[Current Base Salary]]-CompensationAnalysis[[#This Row],[Target Market Salary]],"")</f>
        <v/>
      </c>
      <c r="R65" s="12"/>
      <c r="S65" s="63">
        <f t="shared" si="3"/>
        <v>0</v>
      </c>
      <c r="T65" s="63">
        <f>CompensationAnalysis[[#This Row],[Base Increase Amount $]]+CompensationAnalysis[[#This Row],[Current Base Salary]]</f>
        <v>0</v>
      </c>
      <c r="U65" s="67" t="str">
        <f>IFERROR(((CompensationAnalysis[[#This Row],[Current Base Salary]]+CompensationAnalysis[[#This Row],[Base Increase Amount $]]))/CompensationAnalysis[[#This Row],[Target Market Salary]],"")</f>
        <v/>
      </c>
      <c r="V65" s="28"/>
      <c r="X65" s="28"/>
    </row>
    <row r="66" spans="1:24" ht="13.8" x14ac:dyDescent="0.25">
      <c r="A66" s="8"/>
      <c r="B66" s="8"/>
      <c r="C66" s="8"/>
      <c r="D66" s="8"/>
      <c r="E66" s="8"/>
      <c r="F66" s="8"/>
      <c r="G66" s="10"/>
      <c r="H66" s="29" t="str">
        <f t="shared" si="5"/>
        <v/>
      </c>
      <c r="I66" s="15" t="str">
        <f>IFERROR(VLOOKUP($F66,'Jobs to Benchmark'!$1:$1048576,5,FALSE),"")</f>
        <v/>
      </c>
      <c r="J66" s="63" t="str">
        <f>IFERROR(VLOOKUP(_xlfn.CONCAT(CompensationAnalysis[[#This Row],[Job Title]],CompensationAnalysis[[#This Row],[Location]]),SalaryBands[],7,FALSE),"")</f>
        <v/>
      </c>
      <c r="K66" s="63" t="str">
        <f>IFERROR(VLOOKUP(_xlfn.CONCAT(CompensationAnalysis[[#This Row],[Job Title]],CompensationAnalysis[[#This Row],[Location]]),SalaryBands[],8,FALSE),"")</f>
        <v/>
      </c>
      <c r="L66" s="64" t="str">
        <f t="shared" si="6"/>
        <v/>
      </c>
      <c r="M66" s="65" t="str">
        <f t="shared" si="7"/>
        <v/>
      </c>
      <c r="N66" s="63" t="str">
        <f>IFERROR((VLOOKUP(_xlfn.CONCAT(CompensationAnalysis[[#This Row],[Job Title]],CompensationAnalysis[[#This Row],[Location]]),SalaryBands[],12,FALSE)),"")</f>
        <v/>
      </c>
      <c r="O66" s="66" t="str">
        <f>IFERROR(CompensationAnalysis[[#This Row],[Salary Band Average]]/CompensationAnalysis[[#This Row],[Target Market Salary]],"")</f>
        <v/>
      </c>
      <c r="P66" s="67" t="str">
        <f t="shared" si="2"/>
        <v/>
      </c>
      <c r="Q66" s="63" t="str">
        <f>IFERROR(CompensationAnalysis[[#This Row],[Current Base Salary]]-CompensationAnalysis[[#This Row],[Target Market Salary]],"")</f>
        <v/>
      </c>
      <c r="R66" s="12"/>
      <c r="S66" s="63">
        <f t="shared" si="3"/>
        <v>0</v>
      </c>
      <c r="T66" s="63">
        <f>CompensationAnalysis[[#This Row],[Base Increase Amount $]]+CompensationAnalysis[[#This Row],[Current Base Salary]]</f>
        <v>0</v>
      </c>
      <c r="U66" s="67" t="str">
        <f>IFERROR(((CompensationAnalysis[[#This Row],[Current Base Salary]]+CompensationAnalysis[[#This Row],[Base Increase Amount $]]))/CompensationAnalysis[[#This Row],[Target Market Salary]],"")</f>
        <v/>
      </c>
      <c r="V66" s="28"/>
      <c r="X66" s="28"/>
    </row>
    <row r="67" spans="1:24" ht="13.8" x14ac:dyDescent="0.25">
      <c r="A67" s="8"/>
      <c r="B67" s="8"/>
      <c r="C67" s="8"/>
      <c r="D67" s="8"/>
      <c r="E67" s="8"/>
      <c r="F67" s="8"/>
      <c r="G67" s="10"/>
      <c r="H67" s="29" t="str">
        <f t="shared" si="5"/>
        <v/>
      </c>
      <c r="I67" s="15" t="str">
        <f>IFERROR(VLOOKUP($F67,'Jobs to Benchmark'!$1:$1048576,5,FALSE),"")</f>
        <v/>
      </c>
      <c r="J67" s="63" t="str">
        <f>IFERROR(VLOOKUP(_xlfn.CONCAT(CompensationAnalysis[[#This Row],[Job Title]],CompensationAnalysis[[#This Row],[Location]]),SalaryBands[],7,FALSE),"")</f>
        <v/>
      </c>
      <c r="K67" s="63" t="str">
        <f>IFERROR(VLOOKUP(_xlfn.CONCAT(CompensationAnalysis[[#This Row],[Job Title]],CompensationAnalysis[[#This Row],[Location]]),SalaryBands[],8,FALSE),"")</f>
        <v/>
      </c>
      <c r="L67" s="64" t="str">
        <f t="shared" si="6"/>
        <v/>
      </c>
      <c r="M67" s="65" t="str">
        <f t="shared" si="7"/>
        <v/>
      </c>
      <c r="N67" s="63" t="str">
        <f>IFERROR((VLOOKUP(_xlfn.CONCAT(CompensationAnalysis[[#This Row],[Job Title]],CompensationAnalysis[[#This Row],[Location]]),SalaryBands[],12,FALSE)),"")</f>
        <v/>
      </c>
      <c r="O67" s="66" t="str">
        <f>IFERROR(CompensationAnalysis[[#This Row],[Salary Band Average]]/CompensationAnalysis[[#This Row],[Target Market Salary]],"")</f>
        <v/>
      </c>
      <c r="P67" s="67" t="str">
        <f t="shared" si="2"/>
        <v/>
      </c>
      <c r="Q67" s="63" t="str">
        <f>IFERROR(CompensationAnalysis[[#This Row],[Current Base Salary]]-CompensationAnalysis[[#This Row],[Target Market Salary]],"")</f>
        <v/>
      </c>
      <c r="R67" s="12"/>
      <c r="S67" s="63">
        <f t="shared" si="3"/>
        <v>0</v>
      </c>
      <c r="T67" s="63">
        <f>CompensationAnalysis[[#This Row],[Base Increase Amount $]]+CompensationAnalysis[[#This Row],[Current Base Salary]]</f>
        <v>0</v>
      </c>
      <c r="U67" s="67" t="str">
        <f>IFERROR(((CompensationAnalysis[[#This Row],[Current Base Salary]]+CompensationAnalysis[[#This Row],[Base Increase Amount $]]))/CompensationAnalysis[[#This Row],[Target Market Salary]],"")</f>
        <v/>
      </c>
      <c r="V67" s="28"/>
      <c r="X67" s="28"/>
    </row>
    <row r="68" spans="1:24" ht="13.8" x14ac:dyDescent="0.25">
      <c r="A68" s="8"/>
      <c r="B68" s="8"/>
      <c r="C68" s="8"/>
      <c r="D68" s="8"/>
      <c r="E68" s="8"/>
      <c r="F68" s="8"/>
      <c r="G68" s="10"/>
      <c r="H68" s="29" t="str">
        <f t="shared" si="5"/>
        <v/>
      </c>
      <c r="I68" s="15" t="str">
        <f>IFERROR(VLOOKUP($F68,'Jobs to Benchmark'!$1:$1048576,5,FALSE),"")</f>
        <v/>
      </c>
      <c r="J68" s="63" t="str">
        <f>IFERROR(VLOOKUP(_xlfn.CONCAT(CompensationAnalysis[[#This Row],[Job Title]],CompensationAnalysis[[#This Row],[Location]]),SalaryBands[],7,FALSE),"")</f>
        <v/>
      </c>
      <c r="K68" s="63" t="str">
        <f>IFERROR(VLOOKUP(_xlfn.CONCAT(CompensationAnalysis[[#This Row],[Job Title]],CompensationAnalysis[[#This Row],[Location]]),SalaryBands[],8,FALSE),"")</f>
        <v/>
      </c>
      <c r="L68" s="64" t="str">
        <f t="shared" si="6"/>
        <v/>
      </c>
      <c r="M68" s="65" t="str">
        <f t="shared" si="7"/>
        <v/>
      </c>
      <c r="N68" s="63" t="str">
        <f>IFERROR((VLOOKUP(_xlfn.CONCAT(CompensationAnalysis[[#This Row],[Job Title]],CompensationAnalysis[[#This Row],[Location]]),SalaryBands[],12,FALSE)),"")</f>
        <v/>
      </c>
      <c r="O68" s="66" t="str">
        <f>IFERROR(CompensationAnalysis[[#This Row],[Salary Band Average]]/CompensationAnalysis[[#This Row],[Target Market Salary]],"")</f>
        <v/>
      </c>
      <c r="P68" s="67" t="str">
        <f t="shared" si="2"/>
        <v/>
      </c>
      <c r="Q68" s="63" t="str">
        <f>IFERROR(CompensationAnalysis[[#This Row],[Current Base Salary]]-CompensationAnalysis[[#This Row],[Target Market Salary]],"")</f>
        <v/>
      </c>
      <c r="R68" s="12"/>
      <c r="S68" s="63">
        <f t="shared" si="3"/>
        <v>0</v>
      </c>
      <c r="T68" s="63">
        <f>CompensationAnalysis[[#This Row],[Base Increase Amount $]]+CompensationAnalysis[[#This Row],[Current Base Salary]]</f>
        <v>0</v>
      </c>
      <c r="U68" s="67" t="str">
        <f>IFERROR(((CompensationAnalysis[[#This Row],[Current Base Salary]]+CompensationAnalysis[[#This Row],[Base Increase Amount $]]))/CompensationAnalysis[[#This Row],[Target Market Salary]],"")</f>
        <v/>
      </c>
      <c r="V68" s="28"/>
      <c r="X68" s="28"/>
    </row>
    <row r="69" spans="1:24" ht="13.8" x14ac:dyDescent="0.25">
      <c r="A69" s="8"/>
      <c r="B69" s="8"/>
      <c r="C69" s="8"/>
      <c r="D69" s="8"/>
      <c r="E69" s="8"/>
      <c r="F69" s="8"/>
      <c r="G69" s="10"/>
      <c r="H69" s="29" t="str">
        <f t="shared" si="5"/>
        <v/>
      </c>
      <c r="I69" s="15" t="str">
        <f>IFERROR(VLOOKUP($F69,'Jobs to Benchmark'!$1:$1048576,5,FALSE),"")</f>
        <v/>
      </c>
      <c r="J69" s="63" t="str">
        <f>IFERROR(VLOOKUP(_xlfn.CONCAT(CompensationAnalysis[[#This Row],[Job Title]],CompensationAnalysis[[#This Row],[Location]]),SalaryBands[],7,FALSE),"")</f>
        <v/>
      </c>
      <c r="K69" s="63" t="str">
        <f>IFERROR(VLOOKUP(_xlfn.CONCAT(CompensationAnalysis[[#This Row],[Job Title]],CompensationAnalysis[[#This Row],[Location]]),SalaryBands[],8,FALSE),"")</f>
        <v/>
      </c>
      <c r="L69" s="64" t="str">
        <f t="shared" si="6"/>
        <v/>
      </c>
      <c r="M69" s="65" t="str">
        <f t="shared" si="7"/>
        <v/>
      </c>
      <c r="N69" s="63" t="str">
        <f>IFERROR((VLOOKUP(_xlfn.CONCAT(CompensationAnalysis[[#This Row],[Job Title]],CompensationAnalysis[[#This Row],[Location]]),SalaryBands[],12,FALSE)),"")</f>
        <v/>
      </c>
      <c r="O69" s="66" t="str">
        <f>IFERROR(CompensationAnalysis[[#This Row],[Salary Band Average]]/CompensationAnalysis[[#This Row],[Target Market Salary]],"")</f>
        <v/>
      </c>
      <c r="P69" s="67" t="str">
        <f t="shared" si="2"/>
        <v/>
      </c>
      <c r="Q69" s="63" t="str">
        <f>IFERROR(CompensationAnalysis[[#This Row],[Current Base Salary]]-CompensationAnalysis[[#This Row],[Target Market Salary]],"")</f>
        <v/>
      </c>
      <c r="R69" s="12"/>
      <c r="S69" s="63">
        <f t="shared" si="3"/>
        <v>0</v>
      </c>
      <c r="T69" s="63">
        <f>CompensationAnalysis[[#This Row],[Base Increase Amount $]]+CompensationAnalysis[[#This Row],[Current Base Salary]]</f>
        <v>0</v>
      </c>
      <c r="U69" s="67" t="str">
        <f>IFERROR(((CompensationAnalysis[[#This Row],[Current Base Salary]]+CompensationAnalysis[[#This Row],[Base Increase Amount $]]))/CompensationAnalysis[[#This Row],[Target Market Salary]],"")</f>
        <v/>
      </c>
      <c r="V69" s="28"/>
      <c r="X69" s="28"/>
    </row>
    <row r="70" spans="1:24" ht="13.8" x14ac:dyDescent="0.25">
      <c r="A70" s="8"/>
      <c r="B70" s="8"/>
      <c r="C70" s="8"/>
      <c r="D70" s="8"/>
      <c r="E70" s="8"/>
      <c r="F70" s="8"/>
      <c r="G70" s="10"/>
      <c r="H70" s="29" t="str">
        <f t="shared" si="5"/>
        <v/>
      </c>
      <c r="I70" s="15" t="str">
        <f>IFERROR(VLOOKUP($F70,'Jobs to Benchmark'!$1:$1048576,5,FALSE),"")</f>
        <v/>
      </c>
      <c r="J70" s="63" t="str">
        <f>IFERROR(VLOOKUP(_xlfn.CONCAT(CompensationAnalysis[[#This Row],[Job Title]],CompensationAnalysis[[#This Row],[Location]]),SalaryBands[],7,FALSE),"")</f>
        <v/>
      </c>
      <c r="K70" s="63" t="str">
        <f>IFERROR(VLOOKUP(_xlfn.CONCAT(CompensationAnalysis[[#This Row],[Job Title]],CompensationAnalysis[[#This Row],[Location]]),SalaryBands[],8,FALSE),"")</f>
        <v/>
      </c>
      <c r="L70" s="64" t="str">
        <f t="shared" ref="L70:L101" si="8">IF(G70&lt;&gt;"",IF(AND(G70&gt;I70,G70&lt;=K70),"Within Band",IF(G70&lt;I70,"Below Band",IF(G70&gt;K70,"Above Band"))),"")</f>
        <v/>
      </c>
      <c r="M70" s="65" t="str">
        <f t="shared" ref="M70:M103" si="9">IFERROR((G70/J70*100),"")</f>
        <v/>
      </c>
      <c r="N70" s="63" t="str">
        <f>IFERROR((VLOOKUP(_xlfn.CONCAT(CompensationAnalysis[[#This Row],[Job Title]],CompensationAnalysis[[#This Row],[Location]]),SalaryBands[],12,FALSE)),"")</f>
        <v/>
      </c>
      <c r="O70" s="66" t="str">
        <f>IFERROR(CompensationAnalysis[[#This Row],[Salary Band Average]]/CompensationAnalysis[[#This Row],[Target Market Salary]],"")</f>
        <v/>
      </c>
      <c r="P70" s="67" t="str">
        <f t="shared" ref="P70:P133" si="10">IFERROR(G70/N70,"")</f>
        <v/>
      </c>
      <c r="Q70" s="63" t="str">
        <f>IFERROR(CompensationAnalysis[[#This Row],[Current Base Salary]]-CompensationAnalysis[[#This Row],[Target Market Salary]],"")</f>
        <v/>
      </c>
      <c r="R70" s="12"/>
      <c r="S70" s="63">
        <f t="shared" ref="S70:S133" si="11">IFERROR(G70*R70,"")</f>
        <v>0</v>
      </c>
      <c r="T70" s="63">
        <f>CompensationAnalysis[[#This Row],[Base Increase Amount $]]+CompensationAnalysis[[#This Row],[Current Base Salary]]</f>
        <v>0</v>
      </c>
      <c r="U70" s="67" t="str">
        <f>IFERROR(((CompensationAnalysis[[#This Row],[Current Base Salary]]+CompensationAnalysis[[#This Row],[Base Increase Amount $]]))/CompensationAnalysis[[#This Row],[Target Market Salary]],"")</f>
        <v/>
      </c>
      <c r="V70" s="28"/>
      <c r="X70" s="28"/>
    </row>
    <row r="71" spans="1:24" ht="13.8" x14ac:dyDescent="0.25">
      <c r="A71" s="8"/>
      <c r="B71" s="8"/>
      <c r="C71" s="8"/>
      <c r="D71" s="8"/>
      <c r="E71" s="8"/>
      <c r="F71" s="8"/>
      <c r="G71" s="10"/>
      <c r="H71" s="29" t="str">
        <f t="shared" si="5"/>
        <v/>
      </c>
      <c r="I71" s="15" t="str">
        <f>IFERROR(VLOOKUP($F71,'Jobs to Benchmark'!$1:$1048576,5,FALSE),"")</f>
        <v/>
      </c>
      <c r="J71" s="63" t="str">
        <f>IFERROR(VLOOKUP(_xlfn.CONCAT(CompensationAnalysis[[#This Row],[Job Title]],CompensationAnalysis[[#This Row],[Location]]),SalaryBands[],7,FALSE),"")</f>
        <v/>
      </c>
      <c r="K71" s="63" t="str">
        <f>IFERROR(VLOOKUP(_xlfn.CONCAT(CompensationAnalysis[[#This Row],[Job Title]],CompensationAnalysis[[#This Row],[Location]]),SalaryBands[],8,FALSE),"")</f>
        <v/>
      </c>
      <c r="L71" s="64" t="str">
        <f t="shared" si="8"/>
        <v/>
      </c>
      <c r="M71" s="65" t="str">
        <f t="shared" si="9"/>
        <v/>
      </c>
      <c r="N71" s="63" t="str">
        <f>IFERROR((VLOOKUP(_xlfn.CONCAT(CompensationAnalysis[[#This Row],[Job Title]],CompensationAnalysis[[#This Row],[Location]]),SalaryBands[],12,FALSE)),"")</f>
        <v/>
      </c>
      <c r="O71" s="66" t="str">
        <f>IFERROR(CompensationAnalysis[[#This Row],[Salary Band Average]]/CompensationAnalysis[[#This Row],[Target Market Salary]],"")</f>
        <v/>
      </c>
      <c r="P71" s="67" t="str">
        <f t="shared" si="10"/>
        <v/>
      </c>
      <c r="Q71" s="63" t="str">
        <f>IFERROR(CompensationAnalysis[[#This Row],[Current Base Salary]]-CompensationAnalysis[[#This Row],[Target Market Salary]],"")</f>
        <v/>
      </c>
      <c r="R71" s="12"/>
      <c r="S71" s="63">
        <f t="shared" si="11"/>
        <v>0</v>
      </c>
      <c r="T71" s="63">
        <f>CompensationAnalysis[[#This Row],[Base Increase Amount $]]+CompensationAnalysis[[#This Row],[Current Base Salary]]</f>
        <v>0</v>
      </c>
      <c r="U71" s="67" t="str">
        <f>IFERROR(((CompensationAnalysis[[#This Row],[Current Base Salary]]+CompensationAnalysis[[#This Row],[Base Increase Amount $]]))/CompensationAnalysis[[#This Row],[Target Market Salary]],"")</f>
        <v/>
      </c>
      <c r="V71" s="28"/>
      <c r="X71" s="28"/>
    </row>
    <row r="72" spans="1:24" ht="13.8" x14ac:dyDescent="0.25">
      <c r="A72" s="8"/>
      <c r="B72" s="8"/>
      <c r="C72" s="8"/>
      <c r="D72" s="8"/>
      <c r="E72" s="8"/>
      <c r="F72" s="8"/>
      <c r="G72" s="10"/>
      <c r="H72" s="29" t="str">
        <f t="shared" si="5"/>
        <v/>
      </c>
      <c r="I72" s="15" t="str">
        <f>IFERROR(VLOOKUP($F72,'Jobs to Benchmark'!$1:$1048576,5,FALSE),"")</f>
        <v/>
      </c>
      <c r="J72" s="63" t="str">
        <f>IFERROR(VLOOKUP(_xlfn.CONCAT(CompensationAnalysis[[#This Row],[Job Title]],CompensationAnalysis[[#This Row],[Location]]),SalaryBands[],7,FALSE),"")</f>
        <v/>
      </c>
      <c r="K72" s="63" t="str">
        <f>IFERROR(VLOOKUP(_xlfn.CONCAT(CompensationAnalysis[[#This Row],[Job Title]],CompensationAnalysis[[#This Row],[Location]]),SalaryBands[],8,FALSE),"")</f>
        <v/>
      </c>
      <c r="L72" s="64" t="str">
        <f t="shared" si="8"/>
        <v/>
      </c>
      <c r="M72" s="65" t="str">
        <f t="shared" si="9"/>
        <v/>
      </c>
      <c r="N72" s="63" t="str">
        <f>IFERROR((VLOOKUP(_xlfn.CONCAT(CompensationAnalysis[[#This Row],[Job Title]],CompensationAnalysis[[#This Row],[Location]]),SalaryBands[],12,FALSE)),"")</f>
        <v/>
      </c>
      <c r="O72" s="66" t="str">
        <f>IFERROR(CompensationAnalysis[[#This Row],[Salary Band Average]]/CompensationAnalysis[[#This Row],[Target Market Salary]],"")</f>
        <v/>
      </c>
      <c r="P72" s="67" t="str">
        <f t="shared" si="10"/>
        <v/>
      </c>
      <c r="Q72" s="63" t="str">
        <f>IFERROR(CompensationAnalysis[[#This Row],[Current Base Salary]]-CompensationAnalysis[[#This Row],[Target Market Salary]],"")</f>
        <v/>
      </c>
      <c r="R72" s="12"/>
      <c r="S72" s="63">
        <f t="shared" si="11"/>
        <v>0</v>
      </c>
      <c r="T72" s="63">
        <f>CompensationAnalysis[[#This Row],[Base Increase Amount $]]+CompensationAnalysis[[#This Row],[Current Base Salary]]</f>
        <v>0</v>
      </c>
      <c r="U72" s="67" t="str">
        <f>IFERROR(((CompensationAnalysis[[#This Row],[Current Base Salary]]+CompensationAnalysis[[#This Row],[Base Increase Amount $]]))/CompensationAnalysis[[#This Row],[Target Market Salary]],"")</f>
        <v/>
      </c>
      <c r="V72" s="28"/>
      <c r="X72" s="28"/>
    </row>
    <row r="73" spans="1:24" ht="13.8" x14ac:dyDescent="0.25">
      <c r="A73" s="8"/>
      <c r="B73" s="8"/>
      <c r="C73" s="8"/>
      <c r="D73" s="8"/>
      <c r="E73" s="8"/>
      <c r="F73" s="8"/>
      <c r="G73" s="10"/>
      <c r="H73" s="29" t="str">
        <f t="shared" si="5"/>
        <v/>
      </c>
      <c r="I73" s="15" t="str">
        <f>IFERROR(VLOOKUP($F73,'Jobs to Benchmark'!$1:$1048576,5,FALSE),"")</f>
        <v/>
      </c>
      <c r="J73" s="63" t="str">
        <f>IFERROR(VLOOKUP(_xlfn.CONCAT(CompensationAnalysis[[#This Row],[Job Title]],CompensationAnalysis[[#This Row],[Location]]),SalaryBands[],7,FALSE),"")</f>
        <v/>
      </c>
      <c r="K73" s="63" t="str">
        <f>IFERROR(VLOOKUP(_xlfn.CONCAT(CompensationAnalysis[[#This Row],[Job Title]],CompensationAnalysis[[#This Row],[Location]]),SalaryBands[],8,FALSE),"")</f>
        <v/>
      </c>
      <c r="L73" s="64" t="str">
        <f t="shared" si="8"/>
        <v/>
      </c>
      <c r="M73" s="65" t="str">
        <f t="shared" si="9"/>
        <v/>
      </c>
      <c r="N73" s="63" t="str">
        <f>IFERROR((VLOOKUP(_xlfn.CONCAT(CompensationAnalysis[[#This Row],[Job Title]],CompensationAnalysis[[#This Row],[Location]]),SalaryBands[],12,FALSE)),"")</f>
        <v/>
      </c>
      <c r="O73" s="66" t="str">
        <f>IFERROR(CompensationAnalysis[[#This Row],[Salary Band Average]]/CompensationAnalysis[[#This Row],[Target Market Salary]],"")</f>
        <v/>
      </c>
      <c r="P73" s="67" t="str">
        <f t="shared" si="10"/>
        <v/>
      </c>
      <c r="Q73" s="63" t="str">
        <f>IFERROR(CompensationAnalysis[[#This Row],[Current Base Salary]]-CompensationAnalysis[[#This Row],[Target Market Salary]],"")</f>
        <v/>
      </c>
      <c r="R73" s="12"/>
      <c r="S73" s="63">
        <f t="shared" si="11"/>
        <v>0</v>
      </c>
      <c r="T73" s="63">
        <f>CompensationAnalysis[[#This Row],[Base Increase Amount $]]+CompensationAnalysis[[#This Row],[Current Base Salary]]</f>
        <v>0</v>
      </c>
      <c r="U73" s="67" t="str">
        <f>IFERROR(((CompensationAnalysis[[#This Row],[Current Base Salary]]+CompensationAnalysis[[#This Row],[Base Increase Amount $]]))/CompensationAnalysis[[#This Row],[Target Market Salary]],"")</f>
        <v/>
      </c>
      <c r="V73" s="28"/>
      <c r="X73" s="28"/>
    </row>
    <row r="74" spans="1:24" ht="13.8" x14ac:dyDescent="0.25">
      <c r="A74" s="8"/>
      <c r="B74" s="8"/>
      <c r="C74" s="8"/>
      <c r="D74" s="8"/>
      <c r="E74" s="8"/>
      <c r="F74" s="8"/>
      <c r="G74" s="10"/>
      <c r="H74" s="29" t="str">
        <f t="shared" si="5"/>
        <v/>
      </c>
      <c r="I74" s="15" t="str">
        <f>IFERROR(VLOOKUP($F74,'Jobs to Benchmark'!$1:$1048576,5,FALSE),"")</f>
        <v/>
      </c>
      <c r="J74" s="63" t="str">
        <f>IFERROR(VLOOKUP(_xlfn.CONCAT(CompensationAnalysis[[#This Row],[Job Title]],CompensationAnalysis[[#This Row],[Location]]),SalaryBands[],7,FALSE),"")</f>
        <v/>
      </c>
      <c r="K74" s="63" t="str">
        <f>IFERROR(VLOOKUP(_xlfn.CONCAT(CompensationAnalysis[[#This Row],[Job Title]],CompensationAnalysis[[#This Row],[Location]]),SalaryBands[],8,FALSE),"")</f>
        <v/>
      </c>
      <c r="L74" s="64" t="str">
        <f t="shared" si="8"/>
        <v/>
      </c>
      <c r="M74" s="65" t="str">
        <f t="shared" si="9"/>
        <v/>
      </c>
      <c r="N74" s="63" t="str">
        <f>IFERROR((VLOOKUP(_xlfn.CONCAT(CompensationAnalysis[[#This Row],[Job Title]],CompensationAnalysis[[#This Row],[Location]]),SalaryBands[],12,FALSE)),"")</f>
        <v/>
      </c>
      <c r="O74" s="66" t="str">
        <f>IFERROR(CompensationAnalysis[[#This Row],[Salary Band Average]]/CompensationAnalysis[[#This Row],[Target Market Salary]],"")</f>
        <v/>
      </c>
      <c r="P74" s="67" t="str">
        <f t="shared" si="10"/>
        <v/>
      </c>
      <c r="Q74" s="63" t="str">
        <f>IFERROR(CompensationAnalysis[[#This Row],[Current Base Salary]]-CompensationAnalysis[[#This Row],[Target Market Salary]],"")</f>
        <v/>
      </c>
      <c r="R74" s="12"/>
      <c r="S74" s="63">
        <f t="shared" si="11"/>
        <v>0</v>
      </c>
      <c r="T74" s="63">
        <f>CompensationAnalysis[[#This Row],[Base Increase Amount $]]+CompensationAnalysis[[#This Row],[Current Base Salary]]</f>
        <v>0</v>
      </c>
      <c r="U74" s="67" t="str">
        <f>IFERROR(((CompensationAnalysis[[#This Row],[Current Base Salary]]+CompensationAnalysis[[#This Row],[Base Increase Amount $]]))/CompensationAnalysis[[#This Row],[Target Market Salary]],"")</f>
        <v/>
      </c>
      <c r="V74" s="28"/>
      <c r="X74" s="28"/>
    </row>
    <row r="75" spans="1:24" ht="13.8" x14ac:dyDescent="0.25">
      <c r="A75" s="8"/>
      <c r="B75" s="8"/>
      <c r="C75" s="8"/>
      <c r="D75" s="8"/>
      <c r="E75" s="8"/>
      <c r="F75" s="8"/>
      <c r="G75" s="10"/>
      <c r="H75" s="29" t="str">
        <f t="shared" si="5"/>
        <v/>
      </c>
      <c r="I75" s="15" t="str">
        <f>IFERROR(VLOOKUP($F75,'Jobs to Benchmark'!$1:$1048576,5,FALSE),"")</f>
        <v/>
      </c>
      <c r="J75" s="63" t="str">
        <f>IFERROR(VLOOKUP(_xlfn.CONCAT(CompensationAnalysis[[#This Row],[Job Title]],CompensationAnalysis[[#This Row],[Location]]),SalaryBands[],7,FALSE),"")</f>
        <v/>
      </c>
      <c r="K75" s="63" t="str">
        <f>IFERROR(VLOOKUP(_xlfn.CONCAT(CompensationAnalysis[[#This Row],[Job Title]],CompensationAnalysis[[#This Row],[Location]]),SalaryBands[],8,FALSE),"")</f>
        <v/>
      </c>
      <c r="L75" s="64" t="str">
        <f t="shared" si="8"/>
        <v/>
      </c>
      <c r="M75" s="65" t="str">
        <f t="shared" si="9"/>
        <v/>
      </c>
      <c r="N75" s="63" t="str">
        <f>IFERROR((VLOOKUP(_xlfn.CONCAT(CompensationAnalysis[[#This Row],[Job Title]],CompensationAnalysis[[#This Row],[Location]]),SalaryBands[],12,FALSE)),"")</f>
        <v/>
      </c>
      <c r="O75" s="66" t="str">
        <f>IFERROR(CompensationAnalysis[[#This Row],[Salary Band Average]]/CompensationAnalysis[[#This Row],[Target Market Salary]],"")</f>
        <v/>
      </c>
      <c r="P75" s="67" t="str">
        <f t="shared" si="10"/>
        <v/>
      </c>
      <c r="Q75" s="63" t="str">
        <f>IFERROR(CompensationAnalysis[[#This Row],[Current Base Salary]]-CompensationAnalysis[[#This Row],[Target Market Salary]],"")</f>
        <v/>
      </c>
      <c r="R75" s="12"/>
      <c r="S75" s="63">
        <f t="shared" si="11"/>
        <v>0</v>
      </c>
      <c r="T75" s="63">
        <f>CompensationAnalysis[[#This Row],[Base Increase Amount $]]+CompensationAnalysis[[#This Row],[Current Base Salary]]</f>
        <v>0</v>
      </c>
      <c r="U75" s="67" t="str">
        <f>IFERROR(((CompensationAnalysis[[#This Row],[Current Base Salary]]+CompensationAnalysis[[#This Row],[Base Increase Amount $]]))/CompensationAnalysis[[#This Row],[Target Market Salary]],"")</f>
        <v/>
      </c>
      <c r="V75" s="28"/>
      <c r="X75" s="28"/>
    </row>
    <row r="76" spans="1:24" ht="13.8" x14ac:dyDescent="0.25">
      <c r="A76" s="8"/>
      <c r="B76" s="8"/>
      <c r="C76" s="8"/>
      <c r="D76" s="8"/>
      <c r="E76" s="8"/>
      <c r="F76" s="8"/>
      <c r="G76" s="10"/>
      <c r="H76" s="29" t="str">
        <f t="shared" si="5"/>
        <v/>
      </c>
      <c r="I76" s="15" t="str">
        <f>IFERROR(VLOOKUP($F76,'Jobs to Benchmark'!$1:$1048576,5,FALSE),"")</f>
        <v/>
      </c>
      <c r="J76" s="63" t="str">
        <f>IFERROR(VLOOKUP(_xlfn.CONCAT(CompensationAnalysis[[#This Row],[Job Title]],CompensationAnalysis[[#This Row],[Location]]),SalaryBands[],7,FALSE),"")</f>
        <v/>
      </c>
      <c r="K76" s="63" t="str">
        <f>IFERROR(VLOOKUP(_xlfn.CONCAT(CompensationAnalysis[[#This Row],[Job Title]],CompensationAnalysis[[#This Row],[Location]]),SalaryBands[],8,FALSE),"")</f>
        <v/>
      </c>
      <c r="L76" s="64" t="str">
        <f t="shared" si="8"/>
        <v/>
      </c>
      <c r="M76" s="65" t="str">
        <f t="shared" si="9"/>
        <v/>
      </c>
      <c r="N76" s="63" t="str">
        <f>IFERROR((VLOOKUP(_xlfn.CONCAT(CompensationAnalysis[[#This Row],[Job Title]],CompensationAnalysis[[#This Row],[Location]]),SalaryBands[],12,FALSE)),"")</f>
        <v/>
      </c>
      <c r="O76" s="66" t="str">
        <f>IFERROR(CompensationAnalysis[[#This Row],[Salary Band Average]]/CompensationAnalysis[[#This Row],[Target Market Salary]],"")</f>
        <v/>
      </c>
      <c r="P76" s="67" t="str">
        <f t="shared" si="10"/>
        <v/>
      </c>
      <c r="Q76" s="63" t="str">
        <f>IFERROR(CompensationAnalysis[[#This Row],[Current Base Salary]]-CompensationAnalysis[[#This Row],[Target Market Salary]],"")</f>
        <v/>
      </c>
      <c r="R76" s="12"/>
      <c r="S76" s="63">
        <f t="shared" si="11"/>
        <v>0</v>
      </c>
      <c r="T76" s="63">
        <f>CompensationAnalysis[[#This Row],[Base Increase Amount $]]+CompensationAnalysis[[#This Row],[Current Base Salary]]</f>
        <v>0</v>
      </c>
      <c r="U76" s="67" t="str">
        <f>IFERROR(((CompensationAnalysis[[#This Row],[Current Base Salary]]+CompensationAnalysis[[#This Row],[Base Increase Amount $]]))/CompensationAnalysis[[#This Row],[Target Market Salary]],"")</f>
        <v/>
      </c>
      <c r="V76" s="28"/>
      <c r="X76" s="28"/>
    </row>
    <row r="77" spans="1:24" ht="13.8" x14ac:dyDescent="0.25">
      <c r="A77" s="8"/>
      <c r="B77" s="8"/>
      <c r="C77" s="8"/>
      <c r="D77" s="8"/>
      <c r="E77" s="8"/>
      <c r="F77" s="8"/>
      <c r="G77" s="10"/>
      <c r="H77" s="29" t="str">
        <f t="shared" ref="H77:H103" si="12">IF(I77&lt;&gt;"","Yes","")</f>
        <v/>
      </c>
      <c r="I77" s="15" t="str">
        <f>IFERROR(VLOOKUP($F77,'Jobs to Benchmark'!$1:$1048576,5,FALSE),"")</f>
        <v/>
      </c>
      <c r="J77" s="63" t="str">
        <f>IFERROR(VLOOKUP(_xlfn.CONCAT(CompensationAnalysis[[#This Row],[Job Title]],CompensationAnalysis[[#This Row],[Location]]),SalaryBands[],7,FALSE),"")</f>
        <v/>
      </c>
      <c r="K77" s="63" t="str">
        <f>IFERROR(VLOOKUP(_xlfn.CONCAT(CompensationAnalysis[[#This Row],[Job Title]],CompensationAnalysis[[#This Row],[Location]]),SalaryBands[],8,FALSE),"")</f>
        <v/>
      </c>
      <c r="L77" s="64" t="str">
        <f t="shared" si="8"/>
        <v/>
      </c>
      <c r="M77" s="65" t="str">
        <f t="shared" si="9"/>
        <v/>
      </c>
      <c r="N77" s="63" t="str">
        <f>IFERROR((VLOOKUP(_xlfn.CONCAT(CompensationAnalysis[[#This Row],[Job Title]],CompensationAnalysis[[#This Row],[Location]]),SalaryBands[],12,FALSE)),"")</f>
        <v/>
      </c>
      <c r="O77" s="66" t="str">
        <f>IFERROR(CompensationAnalysis[[#This Row],[Salary Band Average]]/CompensationAnalysis[[#This Row],[Target Market Salary]],"")</f>
        <v/>
      </c>
      <c r="P77" s="67" t="str">
        <f t="shared" si="10"/>
        <v/>
      </c>
      <c r="Q77" s="63" t="str">
        <f>IFERROR(CompensationAnalysis[[#This Row],[Current Base Salary]]-CompensationAnalysis[[#This Row],[Target Market Salary]],"")</f>
        <v/>
      </c>
      <c r="R77" s="12"/>
      <c r="S77" s="63">
        <f t="shared" si="11"/>
        <v>0</v>
      </c>
      <c r="T77" s="63">
        <f>CompensationAnalysis[[#This Row],[Base Increase Amount $]]+CompensationAnalysis[[#This Row],[Current Base Salary]]</f>
        <v>0</v>
      </c>
      <c r="U77" s="67" t="str">
        <f>IFERROR(((CompensationAnalysis[[#This Row],[Current Base Salary]]+CompensationAnalysis[[#This Row],[Base Increase Amount $]]))/CompensationAnalysis[[#This Row],[Target Market Salary]],"")</f>
        <v/>
      </c>
      <c r="V77" s="28"/>
      <c r="X77" s="28"/>
    </row>
    <row r="78" spans="1:24" ht="13.8" x14ac:dyDescent="0.25">
      <c r="A78" s="8"/>
      <c r="B78" s="8"/>
      <c r="C78" s="8"/>
      <c r="D78" s="8"/>
      <c r="E78" s="8"/>
      <c r="F78" s="8"/>
      <c r="G78" s="10"/>
      <c r="H78" s="29" t="str">
        <f t="shared" si="12"/>
        <v/>
      </c>
      <c r="I78" s="15" t="str">
        <f>IFERROR(VLOOKUP($F78,'Jobs to Benchmark'!$1:$1048576,5,FALSE),"")</f>
        <v/>
      </c>
      <c r="J78" s="63" t="str">
        <f>IFERROR(VLOOKUP(_xlfn.CONCAT(CompensationAnalysis[[#This Row],[Job Title]],CompensationAnalysis[[#This Row],[Location]]),SalaryBands[],7,FALSE),"")</f>
        <v/>
      </c>
      <c r="K78" s="63" t="str">
        <f>IFERROR(VLOOKUP(_xlfn.CONCAT(CompensationAnalysis[[#This Row],[Job Title]],CompensationAnalysis[[#This Row],[Location]]),SalaryBands[],8,FALSE),"")</f>
        <v/>
      </c>
      <c r="L78" s="64" t="str">
        <f t="shared" si="8"/>
        <v/>
      </c>
      <c r="M78" s="65" t="str">
        <f t="shared" si="9"/>
        <v/>
      </c>
      <c r="N78" s="63" t="str">
        <f>IFERROR((VLOOKUP(_xlfn.CONCAT(CompensationAnalysis[[#This Row],[Job Title]],CompensationAnalysis[[#This Row],[Location]]),SalaryBands[],12,FALSE)),"")</f>
        <v/>
      </c>
      <c r="O78" s="66" t="str">
        <f>IFERROR(CompensationAnalysis[[#This Row],[Salary Band Average]]/CompensationAnalysis[[#This Row],[Target Market Salary]],"")</f>
        <v/>
      </c>
      <c r="P78" s="67" t="str">
        <f t="shared" si="10"/>
        <v/>
      </c>
      <c r="Q78" s="63" t="str">
        <f>IFERROR(CompensationAnalysis[[#This Row],[Current Base Salary]]-CompensationAnalysis[[#This Row],[Target Market Salary]],"")</f>
        <v/>
      </c>
      <c r="R78" s="12"/>
      <c r="S78" s="63">
        <f t="shared" si="11"/>
        <v>0</v>
      </c>
      <c r="T78" s="63">
        <f>CompensationAnalysis[[#This Row],[Base Increase Amount $]]+CompensationAnalysis[[#This Row],[Current Base Salary]]</f>
        <v>0</v>
      </c>
      <c r="U78" s="67" t="str">
        <f>IFERROR(((CompensationAnalysis[[#This Row],[Current Base Salary]]+CompensationAnalysis[[#This Row],[Base Increase Amount $]]))/CompensationAnalysis[[#This Row],[Target Market Salary]],"")</f>
        <v/>
      </c>
      <c r="V78" s="28"/>
      <c r="X78" s="28"/>
    </row>
    <row r="79" spans="1:24" ht="13.8" x14ac:dyDescent="0.25">
      <c r="A79" s="8"/>
      <c r="B79" s="8"/>
      <c r="C79" s="8"/>
      <c r="D79" s="8"/>
      <c r="E79" s="8"/>
      <c r="F79" s="8"/>
      <c r="G79" s="10"/>
      <c r="H79" s="29" t="str">
        <f t="shared" si="12"/>
        <v/>
      </c>
      <c r="I79" s="15" t="str">
        <f>IFERROR(VLOOKUP($F79,'Jobs to Benchmark'!$1:$1048576,5,FALSE),"")</f>
        <v/>
      </c>
      <c r="J79" s="63" t="str">
        <f>IFERROR(VLOOKUP(_xlfn.CONCAT(CompensationAnalysis[[#This Row],[Job Title]],CompensationAnalysis[[#This Row],[Location]]),SalaryBands[],7,FALSE),"")</f>
        <v/>
      </c>
      <c r="K79" s="63" t="str">
        <f>IFERROR(VLOOKUP(_xlfn.CONCAT(CompensationAnalysis[[#This Row],[Job Title]],CompensationAnalysis[[#This Row],[Location]]),SalaryBands[],8,FALSE),"")</f>
        <v/>
      </c>
      <c r="L79" s="64" t="str">
        <f t="shared" si="8"/>
        <v/>
      </c>
      <c r="M79" s="65" t="str">
        <f t="shared" si="9"/>
        <v/>
      </c>
      <c r="N79" s="63" t="str">
        <f>IFERROR((VLOOKUP(_xlfn.CONCAT(CompensationAnalysis[[#This Row],[Job Title]],CompensationAnalysis[[#This Row],[Location]]),SalaryBands[],12,FALSE)),"")</f>
        <v/>
      </c>
      <c r="O79" s="66" t="str">
        <f>IFERROR(CompensationAnalysis[[#This Row],[Salary Band Average]]/CompensationAnalysis[[#This Row],[Target Market Salary]],"")</f>
        <v/>
      </c>
      <c r="P79" s="67" t="str">
        <f t="shared" si="10"/>
        <v/>
      </c>
      <c r="Q79" s="63" t="str">
        <f>IFERROR(CompensationAnalysis[[#This Row],[Current Base Salary]]-CompensationAnalysis[[#This Row],[Target Market Salary]],"")</f>
        <v/>
      </c>
      <c r="R79" s="12"/>
      <c r="S79" s="63">
        <f t="shared" si="11"/>
        <v>0</v>
      </c>
      <c r="T79" s="63">
        <f>CompensationAnalysis[[#This Row],[Base Increase Amount $]]+CompensationAnalysis[[#This Row],[Current Base Salary]]</f>
        <v>0</v>
      </c>
      <c r="U79" s="67" t="str">
        <f>IFERROR(((CompensationAnalysis[[#This Row],[Current Base Salary]]+CompensationAnalysis[[#This Row],[Base Increase Amount $]]))/CompensationAnalysis[[#This Row],[Target Market Salary]],"")</f>
        <v/>
      </c>
      <c r="V79" s="28"/>
      <c r="X79" s="28"/>
    </row>
    <row r="80" spans="1:24" ht="13.8" x14ac:dyDescent="0.25">
      <c r="A80" s="8"/>
      <c r="B80" s="8"/>
      <c r="C80" s="8"/>
      <c r="D80" s="8"/>
      <c r="E80" s="8"/>
      <c r="F80" s="8"/>
      <c r="G80" s="10"/>
      <c r="H80" s="29" t="str">
        <f t="shared" si="12"/>
        <v/>
      </c>
      <c r="I80" s="15" t="str">
        <f>IFERROR(VLOOKUP($F80,'Jobs to Benchmark'!$1:$1048576,5,FALSE),"")</f>
        <v/>
      </c>
      <c r="J80" s="63" t="str">
        <f>IFERROR(VLOOKUP(_xlfn.CONCAT(CompensationAnalysis[[#This Row],[Job Title]],CompensationAnalysis[[#This Row],[Location]]),SalaryBands[],7,FALSE),"")</f>
        <v/>
      </c>
      <c r="K80" s="63" t="str">
        <f>IFERROR(VLOOKUP(_xlfn.CONCAT(CompensationAnalysis[[#This Row],[Job Title]],CompensationAnalysis[[#This Row],[Location]]),SalaryBands[],8,FALSE),"")</f>
        <v/>
      </c>
      <c r="L80" s="64" t="str">
        <f t="shared" si="8"/>
        <v/>
      </c>
      <c r="M80" s="65" t="str">
        <f t="shared" si="9"/>
        <v/>
      </c>
      <c r="N80" s="63" t="str">
        <f>IFERROR((VLOOKUP(_xlfn.CONCAT(CompensationAnalysis[[#This Row],[Job Title]],CompensationAnalysis[[#This Row],[Location]]),SalaryBands[],12,FALSE)),"")</f>
        <v/>
      </c>
      <c r="O80" s="66" t="str">
        <f>IFERROR(CompensationAnalysis[[#This Row],[Salary Band Average]]/CompensationAnalysis[[#This Row],[Target Market Salary]],"")</f>
        <v/>
      </c>
      <c r="P80" s="67" t="str">
        <f t="shared" si="10"/>
        <v/>
      </c>
      <c r="Q80" s="63" t="str">
        <f>IFERROR(CompensationAnalysis[[#This Row],[Current Base Salary]]-CompensationAnalysis[[#This Row],[Target Market Salary]],"")</f>
        <v/>
      </c>
      <c r="R80" s="12"/>
      <c r="S80" s="63">
        <f t="shared" si="11"/>
        <v>0</v>
      </c>
      <c r="T80" s="63">
        <f>CompensationAnalysis[[#This Row],[Base Increase Amount $]]+CompensationAnalysis[[#This Row],[Current Base Salary]]</f>
        <v>0</v>
      </c>
      <c r="U80" s="67" t="str">
        <f>IFERROR(((CompensationAnalysis[[#This Row],[Current Base Salary]]+CompensationAnalysis[[#This Row],[Base Increase Amount $]]))/CompensationAnalysis[[#This Row],[Target Market Salary]],"")</f>
        <v/>
      </c>
      <c r="V80" s="28"/>
      <c r="X80" s="28"/>
    </row>
    <row r="81" spans="1:24" ht="13.8" x14ac:dyDescent="0.25">
      <c r="A81" s="8"/>
      <c r="B81" s="8"/>
      <c r="C81" s="8"/>
      <c r="D81" s="8"/>
      <c r="E81" s="8"/>
      <c r="F81" s="8"/>
      <c r="G81" s="10"/>
      <c r="H81" s="29" t="str">
        <f t="shared" si="12"/>
        <v/>
      </c>
      <c r="I81" s="15" t="str">
        <f>IFERROR(VLOOKUP($F81,'Jobs to Benchmark'!$1:$1048576,5,FALSE),"")</f>
        <v/>
      </c>
      <c r="J81" s="63" t="str">
        <f>IFERROR(VLOOKUP(_xlfn.CONCAT(CompensationAnalysis[[#This Row],[Job Title]],CompensationAnalysis[[#This Row],[Location]]),SalaryBands[],7,FALSE),"")</f>
        <v/>
      </c>
      <c r="K81" s="63" t="str">
        <f>IFERROR(VLOOKUP(_xlfn.CONCAT(CompensationAnalysis[[#This Row],[Job Title]],CompensationAnalysis[[#This Row],[Location]]),SalaryBands[],8,FALSE),"")</f>
        <v/>
      </c>
      <c r="L81" s="64" t="str">
        <f t="shared" si="8"/>
        <v/>
      </c>
      <c r="M81" s="65" t="str">
        <f t="shared" si="9"/>
        <v/>
      </c>
      <c r="N81" s="63" t="str">
        <f>IFERROR((VLOOKUP(_xlfn.CONCAT(CompensationAnalysis[[#This Row],[Job Title]],CompensationAnalysis[[#This Row],[Location]]),SalaryBands[],12,FALSE)),"")</f>
        <v/>
      </c>
      <c r="O81" s="66" t="str">
        <f>IFERROR(CompensationAnalysis[[#This Row],[Salary Band Average]]/CompensationAnalysis[[#This Row],[Target Market Salary]],"")</f>
        <v/>
      </c>
      <c r="P81" s="67" t="str">
        <f t="shared" si="10"/>
        <v/>
      </c>
      <c r="Q81" s="63" t="str">
        <f>IFERROR(CompensationAnalysis[[#This Row],[Current Base Salary]]-CompensationAnalysis[[#This Row],[Target Market Salary]],"")</f>
        <v/>
      </c>
      <c r="R81" s="12"/>
      <c r="S81" s="63">
        <f t="shared" si="11"/>
        <v>0</v>
      </c>
      <c r="T81" s="63">
        <f>CompensationAnalysis[[#This Row],[Base Increase Amount $]]+CompensationAnalysis[[#This Row],[Current Base Salary]]</f>
        <v>0</v>
      </c>
      <c r="U81" s="67" t="str">
        <f>IFERROR(((CompensationAnalysis[[#This Row],[Current Base Salary]]+CompensationAnalysis[[#This Row],[Base Increase Amount $]]))/CompensationAnalysis[[#This Row],[Target Market Salary]],"")</f>
        <v/>
      </c>
      <c r="V81" s="28"/>
      <c r="X81" s="28"/>
    </row>
    <row r="82" spans="1:24" ht="13.8" x14ac:dyDescent="0.25">
      <c r="A82" s="8"/>
      <c r="B82" s="8"/>
      <c r="C82" s="8"/>
      <c r="D82" s="8"/>
      <c r="E82" s="8"/>
      <c r="F82" s="8"/>
      <c r="G82" s="10"/>
      <c r="H82" s="29" t="str">
        <f t="shared" si="12"/>
        <v/>
      </c>
      <c r="I82" s="15" t="str">
        <f>IFERROR(VLOOKUP($F82,'Jobs to Benchmark'!$1:$1048576,5,FALSE),"")</f>
        <v/>
      </c>
      <c r="J82" s="63" t="str">
        <f>IFERROR(VLOOKUP(_xlfn.CONCAT(CompensationAnalysis[[#This Row],[Job Title]],CompensationAnalysis[[#This Row],[Location]]),SalaryBands[],7,FALSE),"")</f>
        <v/>
      </c>
      <c r="K82" s="63" t="str">
        <f>IFERROR(VLOOKUP(_xlfn.CONCAT(CompensationAnalysis[[#This Row],[Job Title]],CompensationAnalysis[[#This Row],[Location]]),SalaryBands[],8,FALSE),"")</f>
        <v/>
      </c>
      <c r="L82" s="64" t="str">
        <f t="shared" si="8"/>
        <v/>
      </c>
      <c r="M82" s="65" t="str">
        <f t="shared" si="9"/>
        <v/>
      </c>
      <c r="N82" s="63" t="str">
        <f>IFERROR((VLOOKUP(_xlfn.CONCAT(CompensationAnalysis[[#This Row],[Job Title]],CompensationAnalysis[[#This Row],[Location]]),SalaryBands[],12,FALSE)),"")</f>
        <v/>
      </c>
      <c r="O82" s="66" t="str">
        <f>IFERROR(CompensationAnalysis[[#This Row],[Salary Band Average]]/CompensationAnalysis[[#This Row],[Target Market Salary]],"")</f>
        <v/>
      </c>
      <c r="P82" s="67" t="str">
        <f t="shared" si="10"/>
        <v/>
      </c>
      <c r="Q82" s="63" t="str">
        <f>IFERROR(CompensationAnalysis[[#This Row],[Current Base Salary]]-CompensationAnalysis[[#This Row],[Target Market Salary]],"")</f>
        <v/>
      </c>
      <c r="R82" s="12"/>
      <c r="S82" s="63">
        <f t="shared" si="11"/>
        <v>0</v>
      </c>
      <c r="T82" s="63">
        <f>CompensationAnalysis[[#This Row],[Base Increase Amount $]]+CompensationAnalysis[[#This Row],[Current Base Salary]]</f>
        <v>0</v>
      </c>
      <c r="U82" s="67" t="str">
        <f>IFERROR(((CompensationAnalysis[[#This Row],[Current Base Salary]]+CompensationAnalysis[[#This Row],[Base Increase Amount $]]))/CompensationAnalysis[[#This Row],[Target Market Salary]],"")</f>
        <v/>
      </c>
      <c r="V82" s="28"/>
      <c r="X82" s="28"/>
    </row>
    <row r="83" spans="1:24" ht="13.8" x14ac:dyDescent="0.25">
      <c r="A83" s="8"/>
      <c r="B83" s="8"/>
      <c r="C83" s="8"/>
      <c r="D83" s="8"/>
      <c r="E83" s="8"/>
      <c r="F83" s="8"/>
      <c r="G83" s="10"/>
      <c r="H83" s="29" t="str">
        <f t="shared" si="12"/>
        <v/>
      </c>
      <c r="I83" s="15" t="str">
        <f>IFERROR(VLOOKUP($F83,'Jobs to Benchmark'!$1:$1048576,5,FALSE),"")</f>
        <v/>
      </c>
      <c r="J83" s="63" t="str">
        <f>IFERROR(VLOOKUP(_xlfn.CONCAT(CompensationAnalysis[[#This Row],[Job Title]],CompensationAnalysis[[#This Row],[Location]]),SalaryBands[],7,FALSE),"")</f>
        <v/>
      </c>
      <c r="K83" s="63" t="str">
        <f>IFERROR(VLOOKUP(_xlfn.CONCAT(CompensationAnalysis[[#This Row],[Job Title]],CompensationAnalysis[[#This Row],[Location]]),SalaryBands[],8,FALSE),"")</f>
        <v/>
      </c>
      <c r="L83" s="64" t="str">
        <f t="shared" si="8"/>
        <v/>
      </c>
      <c r="M83" s="65" t="str">
        <f t="shared" si="9"/>
        <v/>
      </c>
      <c r="N83" s="63" t="str">
        <f>IFERROR((VLOOKUP(_xlfn.CONCAT(CompensationAnalysis[[#This Row],[Job Title]],CompensationAnalysis[[#This Row],[Location]]),SalaryBands[],12,FALSE)),"")</f>
        <v/>
      </c>
      <c r="O83" s="66" t="str">
        <f>IFERROR(CompensationAnalysis[[#This Row],[Salary Band Average]]/CompensationAnalysis[[#This Row],[Target Market Salary]],"")</f>
        <v/>
      </c>
      <c r="P83" s="67" t="str">
        <f t="shared" si="10"/>
        <v/>
      </c>
      <c r="Q83" s="63" t="str">
        <f>IFERROR(CompensationAnalysis[[#This Row],[Current Base Salary]]-CompensationAnalysis[[#This Row],[Target Market Salary]],"")</f>
        <v/>
      </c>
      <c r="R83" s="12"/>
      <c r="S83" s="63">
        <f t="shared" si="11"/>
        <v>0</v>
      </c>
      <c r="T83" s="63">
        <f>CompensationAnalysis[[#This Row],[Base Increase Amount $]]+CompensationAnalysis[[#This Row],[Current Base Salary]]</f>
        <v>0</v>
      </c>
      <c r="U83" s="67" t="str">
        <f>IFERROR(((CompensationAnalysis[[#This Row],[Current Base Salary]]+CompensationAnalysis[[#This Row],[Base Increase Amount $]]))/CompensationAnalysis[[#This Row],[Target Market Salary]],"")</f>
        <v/>
      </c>
      <c r="V83" s="28"/>
      <c r="X83" s="28"/>
    </row>
    <row r="84" spans="1:24" ht="13.8" x14ac:dyDescent="0.25">
      <c r="A84" s="8"/>
      <c r="B84" s="8"/>
      <c r="C84" s="8"/>
      <c r="D84" s="8"/>
      <c r="E84" s="8"/>
      <c r="F84" s="8"/>
      <c r="G84" s="10"/>
      <c r="H84" s="29" t="str">
        <f t="shared" si="12"/>
        <v/>
      </c>
      <c r="I84" s="15" t="str">
        <f>IFERROR(VLOOKUP($F84,'Jobs to Benchmark'!$1:$1048576,5,FALSE),"")</f>
        <v/>
      </c>
      <c r="J84" s="63" t="str">
        <f>IFERROR(VLOOKUP(_xlfn.CONCAT(CompensationAnalysis[[#This Row],[Job Title]],CompensationAnalysis[[#This Row],[Location]]),SalaryBands[],7,FALSE),"")</f>
        <v/>
      </c>
      <c r="K84" s="63" t="str">
        <f>IFERROR(VLOOKUP(_xlfn.CONCAT(CompensationAnalysis[[#This Row],[Job Title]],CompensationAnalysis[[#This Row],[Location]]),SalaryBands[],8,FALSE),"")</f>
        <v/>
      </c>
      <c r="L84" s="64" t="str">
        <f t="shared" si="8"/>
        <v/>
      </c>
      <c r="M84" s="65" t="str">
        <f t="shared" si="9"/>
        <v/>
      </c>
      <c r="N84" s="63" t="str">
        <f>IFERROR((VLOOKUP(_xlfn.CONCAT(CompensationAnalysis[[#This Row],[Job Title]],CompensationAnalysis[[#This Row],[Location]]),SalaryBands[],12,FALSE)),"")</f>
        <v/>
      </c>
      <c r="O84" s="66" t="str">
        <f>IFERROR(CompensationAnalysis[[#This Row],[Salary Band Average]]/CompensationAnalysis[[#This Row],[Target Market Salary]],"")</f>
        <v/>
      </c>
      <c r="P84" s="67" t="str">
        <f t="shared" si="10"/>
        <v/>
      </c>
      <c r="Q84" s="63" t="str">
        <f>IFERROR(CompensationAnalysis[[#This Row],[Current Base Salary]]-CompensationAnalysis[[#This Row],[Target Market Salary]],"")</f>
        <v/>
      </c>
      <c r="R84" s="12"/>
      <c r="S84" s="63">
        <f t="shared" si="11"/>
        <v>0</v>
      </c>
      <c r="T84" s="63">
        <f>CompensationAnalysis[[#This Row],[Base Increase Amount $]]+CompensationAnalysis[[#This Row],[Current Base Salary]]</f>
        <v>0</v>
      </c>
      <c r="U84" s="67" t="str">
        <f>IFERROR(((CompensationAnalysis[[#This Row],[Current Base Salary]]+CompensationAnalysis[[#This Row],[Base Increase Amount $]]))/CompensationAnalysis[[#This Row],[Target Market Salary]],"")</f>
        <v/>
      </c>
      <c r="V84" s="28"/>
      <c r="X84" s="28"/>
    </row>
    <row r="85" spans="1:24" ht="13.8" x14ac:dyDescent="0.25">
      <c r="A85" s="8"/>
      <c r="B85" s="8"/>
      <c r="C85" s="8"/>
      <c r="D85" s="8"/>
      <c r="E85" s="8"/>
      <c r="F85" s="8"/>
      <c r="G85" s="10"/>
      <c r="H85" s="29" t="str">
        <f t="shared" si="12"/>
        <v/>
      </c>
      <c r="I85" s="15" t="str">
        <f>IFERROR(VLOOKUP($F85,'Jobs to Benchmark'!$1:$1048576,5,FALSE),"")</f>
        <v/>
      </c>
      <c r="J85" s="63" t="str">
        <f>IFERROR(VLOOKUP(_xlfn.CONCAT(CompensationAnalysis[[#This Row],[Job Title]],CompensationAnalysis[[#This Row],[Location]]),SalaryBands[],7,FALSE),"")</f>
        <v/>
      </c>
      <c r="K85" s="63" t="str">
        <f>IFERROR(VLOOKUP(_xlfn.CONCAT(CompensationAnalysis[[#This Row],[Job Title]],CompensationAnalysis[[#This Row],[Location]]),SalaryBands[],8,FALSE),"")</f>
        <v/>
      </c>
      <c r="L85" s="64" t="str">
        <f t="shared" si="8"/>
        <v/>
      </c>
      <c r="M85" s="65" t="str">
        <f t="shared" si="9"/>
        <v/>
      </c>
      <c r="N85" s="63" t="str">
        <f>IFERROR((VLOOKUP(_xlfn.CONCAT(CompensationAnalysis[[#This Row],[Job Title]],CompensationAnalysis[[#This Row],[Location]]),SalaryBands[],12,FALSE)),"")</f>
        <v/>
      </c>
      <c r="O85" s="66" t="str">
        <f>IFERROR(CompensationAnalysis[[#This Row],[Salary Band Average]]/CompensationAnalysis[[#This Row],[Target Market Salary]],"")</f>
        <v/>
      </c>
      <c r="P85" s="67" t="str">
        <f t="shared" si="10"/>
        <v/>
      </c>
      <c r="Q85" s="63" t="str">
        <f>IFERROR(CompensationAnalysis[[#This Row],[Current Base Salary]]-CompensationAnalysis[[#This Row],[Target Market Salary]],"")</f>
        <v/>
      </c>
      <c r="R85" s="12"/>
      <c r="S85" s="63">
        <f t="shared" si="11"/>
        <v>0</v>
      </c>
      <c r="T85" s="63">
        <f>CompensationAnalysis[[#This Row],[Base Increase Amount $]]+CompensationAnalysis[[#This Row],[Current Base Salary]]</f>
        <v>0</v>
      </c>
      <c r="U85" s="67" t="str">
        <f>IFERROR(((CompensationAnalysis[[#This Row],[Current Base Salary]]+CompensationAnalysis[[#This Row],[Base Increase Amount $]]))/CompensationAnalysis[[#This Row],[Target Market Salary]],"")</f>
        <v/>
      </c>
      <c r="V85" s="28"/>
      <c r="X85" s="28"/>
    </row>
    <row r="86" spans="1:24" ht="13.8" x14ac:dyDescent="0.25">
      <c r="A86" s="8"/>
      <c r="B86" s="8"/>
      <c r="C86" s="8"/>
      <c r="D86" s="8"/>
      <c r="E86" s="8"/>
      <c r="F86" s="8"/>
      <c r="G86" s="10"/>
      <c r="H86" s="29" t="str">
        <f t="shared" si="12"/>
        <v/>
      </c>
      <c r="I86" s="15" t="str">
        <f>IFERROR(VLOOKUP($F86,'Jobs to Benchmark'!$1:$1048576,5,FALSE),"")</f>
        <v/>
      </c>
      <c r="J86" s="63" t="str">
        <f>IFERROR(VLOOKUP(_xlfn.CONCAT(CompensationAnalysis[[#This Row],[Job Title]],CompensationAnalysis[[#This Row],[Location]]),SalaryBands[],7,FALSE),"")</f>
        <v/>
      </c>
      <c r="K86" s="63" t="str">
        <f>IFERROR(VLOOKUP(_xlfn.CONCAT(CompensationAnalysis[[#This Row],[Job Title]],CompensationAnalysis[[#This Row],[Location]]),SalaryBands[],8,FALSE),"")</f>
        <v/>
      </c>
      <c r="L86" s="64" t="str">
        <f t="shared" si="8"/>
        <v/>
      </c>
      <c r="M86" s="65" t="str">
        <f t="shared" si="9"/>
        <v/>
      </c>
      <c r="N86" s="63" t="str">
        <f>IFERROR((VLOOKUP(_xlfn.CONCAT(CompensationAnalysis[[#This Row],[Job Title]],CompensationAnalysis[[#This Row],[Location]]),SalaryBands[],12,FALSE)),"")</f>
        <v/>
      </c>
      <c r="O86" s="66" t="str">
        <f>IFERROR(CompensationAnalysis[[#This Row],[Salary Band Average]]/CompensationAnalysis[[#This Row],[Target Market Salary]],"")</f>
        <v/>
      </c>
      <c r="P86" s="67" t="str">
        <f t="shared" si="10"/>
        <v/>
      </c>
      <c r="Q86" s="63" t="str">
        <f>IFERROR(CompensationAnalysis[[#This Row],[Current Base Salary]]-CompensationAnalysis[[#This Row],[Target Market Salary]],"")</f>
        <v/>
      </c>
      <c r="R86" s="12"/>
      <c r="S86" s="63">
        <f t="shared" si="11"/>
        <v>0</v>
      </c>
      <c r="T86" s="63">
        <f>CompensationAnalysis[[#This Row],[Base Increase Amount $]]+CompensationAnalysis[[#This Row],[Current Base Salary]]</f>
        <v>0</v>
      </c>
      <c r="U86" s="67" t="str">
        <f>IFERROR(((CompensationAnalysis[[#This Row],[Current Base Salary]]+CompensationAnalysis[[#This Row],[Base Increase Amount $]]))/CompensationAnalysis[[#This Row],[Target Market Salary]],"")</f>
        <v/>
      </c>
      <c r="V86" s="28"/>
      <c r="X86" s="28"/>
    </row>
    <row r="87" spans="1:24" ht="13.8" x14ac:dyDescent="0.25">
      <c r="A87" s="8"/>
      <c r="B87" s="8"/>
      <c r="C87" s="8"/>
      <c r="D87" s="8"/>
      <c r="E87" s="8"/>
      <c r="F87" s="8"/>
      <c r="G87" s="10"/>
      <c r="H87" s="29" t="str">
        <f t="shared" si="12"/>
        <v/>
      </c>
      <c r="I87" s="15" t="str">
        <f>IFERROR(VLOOKUP($F87,'Jobs to Benchmark'!$1:$1048576,5,FALSE),"")</f>
        <v/>
      </c>
      <c r="J87" s="63" t="str">
        <f>IFERROR(VLOOKUP(_xlfn.CONCAT(CompensationAnalysis[[#This Row],[Job Title]],CompensationAnalysis[[#This Row],[Location]]),SalaryBands[],7,FALSE),"")</f>
        <v/>
      </c>
      <c r="K87" s="63" t="str">
        <f>IFERROR(VLOOKUP(_xlfn.CONCAT(CompensationAnalysis[[#This Row],[Job Title]],CompensationAnalysis[[#This Row],[Location]]),SalaryBands[],8,FALSE),"")</f>
        <v/>
      </c>
      <c r="L87" s="64" t="str">
        <f t="shared" si="8"/>
        <v/>
      </c>
      <c r="M87" s="65" t="str">
        <f t="shared" si="9"/>
        <v/>
      </c>
      <c r="N87" s="63" t="str">
        <f>IFERROR((VLOOKUP(_xlfn.CONCAT(CompensationAnalysis[[#This Row],[Job Title]],CompensationAnalysis[[#This Row],[Location]]),SalaryBands[],12,FALSE)),"")</f>
        <v/>
      </c>
      <c r="O87" s="66" t="str">
        <f>IFERROR(CompensationAnalysis[[#This Row],[Salary Band Average]]/CompensationAnalysis[[#This Row],[Target Market Salary]],"")</f>
        <v/>
      </c>
      <c r="P87" s="67" t="str">
        <f t="shared" si="10"/>
        <v/>
      </c>
      <c r="Q87" s="63" t="str">
        <f>IFERROR(CompensationAnalysis[[#This Row],[Current Base Salary]]-CompensationAnalysis[[#This Row],[Target Market Salary]],"")</f>
        <v/>
      </c>
      <c r="R87" s="12"/>
      <c r="S87" s="63">
        <f t="shared" si="11"/>
        <v>0</v>
      </c>
      <c r="T87" s="63">
        <f>CompensationAnalysis[[#This Row],[Base Increase Amount $]]+CompensationAnalysis[[#This Row],[Current Base Salary]]</f>
        <v>0</v>
      </c>
      <c r="U87" s="67" t="str">
        <f>IFERROR(((CompensationAnalysis[[#This Row],[Current Base Salary]]+CompensationAnalysis[[#This Row],[Base Increase Amount $]]))/CompensationAnalysis[[#This Row],[Target Market Salary]],"")</f>
        <v/>
      </c>
      <c r="V87" s="28"/>
      <c r="X87" s="28"/>
    </row>
    <row r="88" spans="1:24" ht="13.8" x14ac:dyDescent="0.25">
      <c r="A88" s="8"/>
      <c r="B88" s="8"/>
      <c r="C88" s="8"/>
      <c r="D88" s="8"/>
      <c r="E88" s="8"/>
      <c r="F88" s="8"/>
      <c r="G88" s="10"/>
      <c r="H88" s="29" t="str">
        <f t="shared" si="12"/>
        <v/>
      </c>
      <c r="I88" s="15" t="str">
        <f>IFERROR(VLOOKUP($F88,'Jobs to Benchmark'!$1:$1048576,5,FALSE),"")</f>
        <v/>
      </c>
      <c r="J88" s="63" t="str">
        <f>IFERROR(VLOOKUP(_xlfn.CONCAT(CompensationAnalysis[[#This Row],[Job Title]],CompensationAnalysis[[#This Row],[Location]]),SalaryBands[],7,FALSE),"")</f>
        <v/>
      </c>
      <c r="K88" s="63" t="str">
        <f>IFERROR(VLOOKUP(_xlfn.CONCAT(CompensationAnalysis[[#This Row],[Job Title]],CompensationAnalysis[[#This Row],[Location]]),SalaryBands[],8,FALSE),"")</f>
        <v/>
      </c>
      <c r="L88" s="64" t="str">
        <f t="shared" si="8"/>
        <v/>
      </c>
      <c r="M88" s="65" t="str">
        <f t="shared" si="9"/>
        <v/>
      </c>
      <c r="N88" s="63" t="str">
        <f>IFERROR((VLOOKUP(_xlfn.CONCAT(CompensationAnalysis[[#This Row],[Job Title]],CompensationAnalysis[[#This Row],[Location]]),SalaryBands[],12,FALSE)),"")</f>
        <v/>
      </c>
      <c r="O88" s="66" t="str">
        <f>IFERROR(CompensationAnalysis[[#This Row],[Salary Band Average]]/CompensationAnalysis[[#This Row],[Target Market Salary]],"")</f>
        <v/>
      </c>
      <c r="P88" s="67" t="str">
        <f t="shared" si="10"/>
        <v/>
      </c>
      <c r="Q88" s="63" t="str">
        <f>IFERROR(CompensationAnalysis[[#This Row],[Current Base Salary]]-CompensationAnalysis[[#This Row],[Target Market Salary]],"")</f>
        <v/>
      </c>
      <c r="R88" s="12"/>
      <c r="S88" s="63">
        <f t="shared" si="11"/>
        <v>0</v>
      </c>
      <c r="T88" s="63">
        <f>CompensationAnalysis[[#This Row],[Base Increase Amount $]]+CompensationAnalysis[[#This Row],[Current Base Salary]]</f>
        <v>0</v>
      </c>
      <c r="U88" s="67" t="str">
        <f>IFERROR(((CompensationAnalysis[[#This Row],[Current Base Salary]]+CompensationAnalysis[[#This Row],[Base Increase Amount $]]))/CompensationAnalysis[[#This Row],[Target Market Salary]],"")</f>
        <v/>
      </c>
      <c r="V88" s="28"/>
      <c r="X88" s="28"/>
    </row>
    <row r="89" spans="1:24" ht="13.8" x14ac:dyDescent="0.25">
      <c r="A89" s="8"/>
      <c r="B89" s="8"/>
      <c r="C89" s="8"/>
      <c r="D89" s="8"/>
      <c r="E89" s="8"/>
      <c r="F89" s="8"/>
      <c r="G89" s="10"/>
      <c r="H89" s="29" t="str">
        <f t="shared" si="12"/>
        <v/>
      </c>
      <c r="I89" s="15" t="str">
        <f>IFERROR(VLOOKUP($F89,'Jobs to Benchmark'!$1:$1048576,5,FALSE),"")</f>
        <v/>
      </c>
      <c r="J89" s="63" t="str">
        <f>IFERROR(VLOOKUP(_xlfn.CONCAT(CompensationAnalysis[[#This Row],[Job Title]],CompensationAnalysis[[#This Row],[Location]]),SalaryBands[],7,FALSE),"")</f>
        <v/>
      </c>
      <c r="K89" s="63" t="str">
        <f>IFERROR(VLOOKUP(_xlfn.CONCAT(CompensationAnalysis[[#This Row],[Job Title]],CompensationAnalysis[[#This Row],[Location]]),SalaryBands[],8,FALSE),"")</f>
        <v/>
      </c>
      <c r="L89" s="64" t="str">
        <f t="shared" si="8"/>
        <v/>
      </c>
      <c r="M89" s="65" t="str">
        <f t="shared" si="9"/>
        <v/>
      </c>
      <c r="N89" s="63" t="str">
        <f>IFERROR((VLOOKUP(_xlfn.CONCAT(CompensationAnalysis[[#This Row],[Job Title]],CompensationAnalysis[[#This Row],[Location]]),SalaryBands[],12,FALSE)),"")</f>
        <v/>
      </c>
      <c r="O89" s="66" t="str">
        <f>IFERROR(CompensationAnalysis[[#This Row],[Salary Band Average]]/CompensationAnalysis[[#This Row],[Target Market Salary]],"")</f>
        <v/>
      </c>
      <c r="P89" s="67" t="str">
        <f t="shared" si="10"/>
        <v/>
      </c>
      <c r="Q89" s="63" t="str">
        <f>IFERROR(CompensationAnalysis[[#This Row],[Current Base Salary]]-CompensationAnalysis[[#This Row],[Target Market Salary]],"")</f>
        <v/>
      </c>
      <c r="R89" s="12"/>
      <c r="S89" s="63">
        <f t="shared" si="11"/>
        <v>0</v>
      </c>
      <c r="T89" s="63">
        <f>CompensationAnalysis[[#This Row],[Base Increase Amount $]]+CompensationAnalysis[[#This Row],[Current Base Salary]]</f>
        <v>0</v>
      </c>
      <c r="U89" s="67" t="str">
        <f>IFERROR(((CompensationAnalysis[[#This Row],[Current Base Salary]]+CompensationAnalysis[[#This Row],[Base Increase Amount $]]))/CompensationAnalysis[[#This Row],[Target Market Salary]],"")</f>
        <v/>
      </c>
      <c r="V89" s="28"/>
      <c r="X89" s="28"/>
    </row>
    <row r="90" spans="1:24" ht="13.8" x14ac:dyDescent="0.25">
      <c r="A90" s="8"/>
      <c r="B90" s="8"/>
      <c r="C90" s="8"/>
      <c r="D90" s="8"/>
      <c r="E90" s="8"/>
      <c r="F90" s="8"/>
      <c r="G90" s="10"/>
      <c r="H90" s="29" t="str">
        <f t="shared" si="12"/>
        <v/>
      </c>
      <c r="I90" s="15" t="str">
        <f>IFERROR(VLOOKUP($F90,'Jobs to Benchmark'!$1:$1048576,5,FALSE),"")</f>
        <v/>
      </c>
      <c r="J90" s="63" t="str">
        <f>IFERROR(VLOOKUP(_xlfn.CONCAT(CompensationAnalysis[[#This Row],[Job Title]],CompensationAnalysis[[#This Row],[Location]]),SalaryBands[],7,FALSE),"")</f>
        <v/>
      </c>
      <c r="K90" s="63" t="str">
        <f>IFERROR(VLOOKUP(_xlfn.CONCAT(CompensationAnalysis[[#This Row],[Job Title]],CompensationAnalysis[[#This Row],[Location]]),SalaryBands[],8,FALSE),"")</f>
        <v/>
      </c>
      <c r="L90" s="64" t="str">
        <f t="shared" si="8"/>
        <v/>
      </c>
      <c r="M90" s="65" t="str">
        <f t="shared" si="9"/>
        <v/>
      </c>
      <c r="N90" s="63" t="str">
        <f>IFERROR((VLOOKUP(_xlfn.CONCAT(CompensationAnalysis[[#This Row],[Job Title]],CompensationAnalysis[[#This Row],[Location]]),SalaryBands[],12,FALSE)),"")</f>
        <v/>
      </c>
      <c r="O90" s="66" t="str">
        <f>IFERROR(CompensationAnalysis[[#This Row],[Salary Band Average]]/CompensationAnalysis[[#This Row],[Target Market Salary]],"")</f>
        <v/>
      </c>
      <c r="P90" s="67" t="str">
        <f t="shared" si="10"/>
        <v/>
      </c>
      <c r="Q90" s="63" t="str">
        <f>IFERROR(CompensationAnalysis[[#This Row],[Current Base Salary]]-CompensationAnalysis[[#This Row],[Target Market Salary]],"")</f>
        <v/>
      </c>
      <c r="R90" s="12"/>
      <c r="S90" s="63">
        <f t="shared" si="11"/>
        <v>0</v>
      </c>
      <c r="T90" s="63">
        <f>CompensationAnalysis[[#This Row],[Base Increase Amount $]]+CompensationAnalysis[[#This Row],[Current Base Salary]]</f>
        <v>0</v>
      </c>
      <c r="U90" s="67" t="str">
        <f>IFERROR(((CompensationAnalysis[[#This Row],[Current Base Salary]]+CompensationAnalysis[[#This Row],[Base Increase Amount $]]))/CompensationAnalysis[[#This Row],[Target Market Salary]],"")</f>
        <v/>
      </c>
      <c r="V90" s="28"/>
      <c r="X90" s="28"/>
    </row>
    <row r="91" spans="1:24" ht="13.8" x14ac:dyDescent="0.25">
      <c r="A91" s="8"/>
      <c r="B91" s="8"/>
      <c r="C91" s="8"/>
      <c r="D91" s="8"/>
      <c r="E91" s="8"/>
      <c r="F91" s="8"/>
      <c r="G91" s="10"/>
      <c r="H91" s="29" t="str">
        <f t="shared" si="12"/>
        <v/>
      </c>
      <c r="I91" s="15" t="str">
        <f>IFERROR(VLOOKUP($F91,'Jobs to Benchmark'!$1:$1048576,5,FALSE),"")</f>
        <v/>
      </c>
      <c r="J91" s="63" t="str">
        <f>IFERROR(VLOOKUP(_xlfn.CONCAT(CompensationAnalysis[[#This Row],[Job Title]],CompensationAnalysis[[#This Row],[Location]]),SalaryBands[],7,FALSE),"")</f>
        <v/>
      </c>
      <c r="K91" s="63" t="str">
        <f>IFERROR(VLOOKUP(_xlfn.CONCAT(CompensationAnalysis[[#This Row],[Job Title]],CompensationAnalysis[[#This Row],[Location]]),SalaryBands[],8,FALSE),"")</f>
        <v/>
      </c>
      <c r="L91" s="64" t="str">
        <f t="shared" si="8"/>
        <v/>
      </c>
      <c r="M91" s="65" t="str">
        <f t="shared" si="9"/>
        <v/>
      </c>
      <c r="N91" s="63" t="str">
        <f>IFERROR((VLOOKUP(_xlfn.CONCAT(CompensationAnalysis[[#This Row],[Job Title]],CompensationAnalysis[[#This Row],[Location]]),SalaryBands[],12,FALSE)),"")</f>
        <v/>
      </c>
      <c r="O91" s="66" t="str">
        <f>IFERROR(CompensationAnalysis[[#This Row],[Salary Band Average]]/CompensationAnalysis[[#This Row],[Target Market Salary]],"")</f>
        <v/>
      </c>
      <c r="P91" s="67" t="str">
        <f t="shared" si="10"/>
        <v/>
      </c>
      <c r="Q91" s="63" t="str">
        <f>IFERROR(CompensationAnalysis[[#This Row],[Current Base Salary]]-CompensationAnalysis[[#This Row],[Target Market Salary]],"")</f>
        <v/>
      </c>
      <c r="R91" s="12"/>
      <c r="S91" s="63">
        <f t="shared" si="11"/>
        <v>0</v>
      </c>
      <c r="T91" s="63">
        <f>CompensationAnalysis[[#This Row],[Base Increase Amount $]]+CompensationAnalysis[[#This Row],[Current Base Salary]]</f>
        <v>0</v>
      </c>
      <c r="U91" s="67" t="str">
        <f>IFERROR(((CompensationAnalysis[[#This Row],[Current Base Salary]]+CompensationAnalysis[[#This Row],[Base Increase Amount $]]))/CompensationAnalysis[[#This Row],[Target Market Salary]],"")</f>
        <v/>
      </c>
      <c r="V91" s="28"/>
      <c r="X91" s="28"/>
    </row>
    <row r="92" spans="1:24" ht="13.8" x14ac:dyDescent="0.25">
      <c r="A92" s="8"/>
      <c r="B92" s="8"/>
      <c r="C92" s="8"/>
      <c r="D92" s="8"/>
      <c r="E92" s="8"/>
      <c r="F92" s="8"/>
      <c r="G92" s="10"/>
      <c r="H92" s="29" t="str">
        <f t="shared" si="12"/>
        <v/>
      </c>
      <c r="I92" s="15" t="str">
        <f>IFERROR(VLOOKUP($F92,'Jobs to Benchmark'!$1:$1048576,5,FALSE),"")</f>
        <v/>
      </c>
      <c r="J92" s="63" t="str">
        <f>IFERROR(VLOOKUP(_xlfn.CONCAT(CompensationAnalysis[[#This Row],[Job Title]],CompensationAnalysis[[#This Row],[Location]]),SalaryBands[],7,FALSE),"")</f>
        <v/>
      </c>
      <c r="K92" s="63" t="str">
        <f>IFERROR(VLOOKUP(_xlfn.CONCAT(CompensationAnalysis[[#This Row],[Job Title]],CompensationAnalysis[[#This Row],[Location]]),SalaryBands[],8,FALSE),"")</f>
        <v/>
      </c>
      <c r="L92" s="64" t="str">
        <f t="shared" si="8"/>
        <v/>
      </c>
      <c r="M92" s="65" t="str">
        <f t="shared" si="9"/>
        <v/>
      </c>
      <c r="N92" s="63" t="str">
        <f>IFERROR((VLOOKUP(_xlfn.CONCAT(CompensationAnalysis[[#This Row],[Job Title]],CompensationAnalysis[[#This Row],[Location]]),SalaryBands[],12,FALSE)),"")</f>
        <v/>
      </c>
      <c r="O92" s="66" t="str">
        <f>IFERROR(CompensationAnalysis[[#This Row],[Salary Band Average]]/CompensationAnalysis[[#This Row],[Target Market Salary]],"")</f>
        <v/>
      </c>
      <c r="P92" s="67" t="str">
        <f t="shared" si="10"/>
        <v/>
      </c>
      <c r="Q92" s="63" t="str">
        <f>IFERROR(CompensationAnalysis[[#This Row],[Current Base Salary]]-CompensationAnalysis[[#This Row],[Target Market Salary]],"")</f>
        <v/>
      </c>
      <c r="R92" s="12"/>
      <c r="S92" s="63">
        <f t="shared" si="11"/>
        <v>0</v>
      </c>
      <c r="T92" s="63">
        <f>CompensationAnalysis[[#This Row],[Base Increase Amount $]]+CompensationAnalysis[[#This Row],[Current Base Salary]]</f>
        <v>0</v>
      </c>
      <c r="U92" s="67" t="str">
        <f>IFERROR(((CompensationAnalysis[[#This Row],[Current Base Salary]]+CompensationAnalysis[[#This Row],[Base Increase Amount $]]))/CompensationAnalysis[[#This Row],[Target Market Salary]],"")</f>
        <v/>
      </c>
      <c r="V92" s="28"/>
      <c r="X92" s="28"/>
    </row>
    <row r="93" spans="1:24" ht="13.8" x14ac:dyDescent="0.25">
      <c r="A93" s="8"/>
      <c r="B93" s="8"/>
      <c r="C93" s="8"/>
      <c r="D93" s="8"/>
      <c r="E93" s="8"/>
      <c r="F93" s="8"/>
      <c r="G93" s="10"/>
      <c r="H93" s="29" t="str">
        <f t="shared" si="12"/>
        <v/>
      </c>
      <c r="I93" s="15" t="str">
        <f>IFERROR(VLOOKUP($F93,'Jobs to Benchmark'!$1:$1048576,5,FALSE),"")</f>
        <v/>
      </c>
      <c r="J93" s="63" t="str">
        <f>IFERROR(VLOOKUP(_xlfn.CONCAT(CompensationAnalysis[[#This Row],[Job Title]],CompensationAnalysis[[#This Row],[Location]]),SalaryBands[],7,FALSE),"")</f>
        <v/>
      </c>
      <c r="K93" s="63" t="str">
        <f>IFERROR(VLOOKUP(_xlfn.CONCAT(CompensationAnalysis[[#This Row],[Job Title]],CompensationAnalysis[[#This Row],[Location]]),SalaryBands[],8,FALSE),"")</f>
        <v/>
      </c>
      <c r="L93" s="64" t="str">
        <f t="shared" si="8"/>
        <v/>
      </c>
      <c r="M93" s="65" t="str">
        <f t="shared" si="9"/>
        <v/>
      </c>
      <c r="N93" s="63" t="str">
        <f>IFERROR((VLOOKUP(_xlfn.CONCAT(CompensationAnalysis[[#This Row],[Job Title]],CompensationAnalysis[[#This Row],[Location]]),SalaryBands[],12,FALSE)),"")</f>
        <v/>
      </c>
      <c r="O93" s="66" t="str">
        <f>IFERROR(CompensationAnalysis[[#This Row],[Salary Band Average]]/CompensationAnalysis[[#This Row],[Target Market Salary]],"")</f>
        <v/>
      </c>
      <c r="P93" s="67" t="str">
        <f t="shared" si="10"/>
        <v/>
      </c>
      <c r="Q93" s="63" t="str">
        <f>IFERROR(CompensationAnalysis[[#This Row],[Current Base Salary]]-CompensationAnalysis[[#This Row],[Target Market Salary]],"")</f>
        <v/>
      </c>
      <c r="R93" s="12"/>
      <c r="S93" s="63">
        <f t="shared" si="11"/>
        <v>0</v>
      </c>
      <c r="T93" s="63">
        <f>CompensationAnalysis[[#This Row],[Base Increase Amount $]]+CompensationAnalysis[[#This Row],[Current Base Salary]]</f>
        <v>0</v>
      </c>
      <c r="U93" s="67" t="str">
        <f>IFERROR(((CompensationAnalysis[[#This Row],[Current Base Salary]]+CompensationAnalysis[[#This Row],[Base Increase Amount $]]))/CompensationAnalysis[[#This Row],[Target Market Salary]],"")</f>
        <v/>
      </c>
      <c r="V93" s="28"/>
      <c r="X93" s="28"/>
    </row>
    <row r="94" spans="1:24" ht="13.8" x14ac:dyDescent="0.25">
      <c r="A94" s="8"/>
      <c r="B94" s="8"/>
      <c r="C94" s="8"/>
      <c r="D94" s="8"/>
      <c r="E94" s="8"/>
      <c r="F94" s="8"/>
      <c r="G94" s="10"/>
      <c r="H94" s="29" t="str">
        <f t="shared" si="12"/>
        <v/>
      </c>
      <c r="I94" s="15" t="str">
        <f>IFERROR(VLOOKUP($F94,'Jobs to Benchmark'!$1:$1048576,5,FALSE),"")</f>
        <v/>
      </c>
      <c r="J94" s="63" t="str">
        <f>IFERROR(VLOOKUP(_xlfn.CONCAT(CompensationAnalysis[[#This Row],[Job Title]],CompensationAnalysis[[#This Row],[Location]]),SalaryBands[],7,FALSE),"")</f>
        <v/>
      </c>
      <c r="K94" s="63" t="str">
        <f>IFERROR(VLOOKUP(_xlfn.CONCAT(CompensationAnalysis[[#This Row],[Job Title]],CompensationAnalysis[[#This Row],[Location]]),SalaryBands[],8,FALSE),"")</f>
        <v/>
      </c>
      <c r="L94" s="64" t="str">
        <f t="shared" si="8"/>
        <v/>
      </c>
      <c r="M94" s="65" t="str">
        <f t="shared" si="9"/>
        <v/>
      </c>
      <c r="N94" s="63" t="str">
        <f>IFERROR((VLOOKUP(_xlfn.CONCAT(CompensationAnalysis[[#This Row],[Job Title]],CompensationAnalysis[[#This Row],[Location]]),SalaryBands[],12,FALSE)),"")</f>
        <v/>
      </c>
      <c r="O94" s="66" t="str">
        <f>IFERROR(CompensationAnalysis[[#This Row],[Salary Band Average]]/CompensationAnalysis[[#This Row],[Target Market Salary]],"")</f>
        <v/>
      </c>
      <c r="P94" s="67" t="str">
        <f t="shared" si="10"/>
        <v/>
      </c>
      <c r="Q94" s="63" t="str">
        <f>IFERROR(CompensationAnalysis[[#This Row],[Current Base Salary]]-CompensationAnalysis[[#This Row],[Target Market Salary]],"")</f>
        <v/>
      </c>
      <c r="R94" s="12"/>
      <c r="S94" s="63">
        <f t="shared" si="11"/>
        <v>0</v>
      </c>
      <c r="T94" s="63">
        <f>CompensationAnalysis[[#This Row],[Base Increase Amount $]]+CompensationAnalysis[[#This Row],[Current Base Salary]]</f>
        <v>0</v>
      </c>
      <c r="U94" s="67" t="str">
        <f>IFERROR(((CompensationAnalysis[[#This Row],[Current Base Salary]]+CompensationAnalysis[[#This Row],[Base Increase Amount $]]))/CompensationAnalysis[[#This Row],[Target Market Salary]],"")</f>
        <v/>
      </c>
      <c r="V94" s="28"/>
      <c r="X94" s="28"/>
    </row>
    <row r="95" spans="1:24" ht="13.8" x14ac:dyDescent="0.25">
      <c r="A95" s="8"/>
      <c r="B95" s="8"/>
      <c r="C95" s="8"/>
      <c r="D95" s="8"/>
      <c r="E95" s="8"/>
      <c r="F95" s="8"/>
      <c r="G95" s="10"/>
      <c r="H95" s="29" t="str">
        <f t="shared" si="12"/>
        <v/>
      </c>
      <c r="I95" s="15" t="str">
        <f>IFERROR(VLOOKUP($F95,'Jobs to Benchmark'!$1:$1048576,5,FALSE),"")</f>
        <v/>
      </c>
      <c r="J95" s="63" t="str">
        <f>IFERROR(VLOOKUP(_xlfn.CONCAT(CompensationAnalysis[[#This Row],[Job Title]],CompensationAnalysis[[#This Row],[Location]]),SalaryBands[],7,FALSE),"")</f>
        <v/>
      </c>
      <c r="K95" s="63" t="str">
        <f>IFERROR(VLOOKUP(_xlfn.CONCAT(CompensationAnalysis[[#This Row],[Job Title]],CompensationAnalysis[[#This Row],[Location]]),SalaryBands[],8,FALSE),"")</f>
        <v/>
      </c>
      <c r="L95" s="64" t="str">
        <f t="shared" si="8"/>
        <v/>
      </c>
      <c r="M95" s="65" t="str">
        <f t="shared" si="9"/>
        <v/>
      </c>
      <c r="N95" s="63" t="str">
        <f>IFERROR((VLOOKUP(_xlfn.CONCAT(CompensationAnalysis[[#This Row],[Job Title]],CompensationAnalysis[[#This Row],[Location]]),SalaryBands[],12,FALSE)),"")</f>
        <v/>
      </c>
      <c r="O95" s="66" t="str">
        <f>IFERROR(CompensationAnalysis[[#This Row],[Salary Band Average]]/CompensationAnalysis[[#This Row],[Target Market Salary]],"")</f>
        <v/>
      </c>
      <c r="P95" s="67" t="str">
        <f t="shared" si="10"/>
        <v/>
      </c>
      <c r="Q95" s="63" t="str">
        <f>IFERROR(CompensationAnalysis[[#This Row],[Current Base Salary]]-CompensationAnalysis[[#This Row],[Target Market Salary]],"")</f>
        <v/>
      </c>
      <c r="R95" s="12"/>
      <c r="S95" s="63">
        <f t="shared" si="11"/>
        <v>0</v>
      </c>
      <c r="T95" s="63">
        <f>CompensationAnalysis[[#This Row],[Base Increase Amount $]]+CompensationAnalysis[[#This Row],[Current Base Salary]]</f>
        <v>0</v>
      </c>
      <c r="U95" s="67" t="str">
        <f>IFERROR(((CompensationAnalysis[[#This Row],[Current Base Salary]]+CompensationAnalysis[[#This Row],[Base Increase Amount $]]))/CompensationAnalysis[[#This Row],[Target Market Salary]],"")</f>
        <v/>
      </c>
      <c r="V95" s="28"/>
      <c r="X95" s="28"/>
    </row>
    <row r="96" spans="1:24" ht="13.8" x14ac:dyDescent="0.25">
      <c r="A96" s="8"/>
      <c r="B96" s="8"/>
      <c r="C96" s="8"/>
      <c r="D96" s="8"/>
      <c r="E96" s="8"/>
      <c r="F96" s="8"/>
      <c r="G96" s="10"/>
      <c r="H96" s="29" t="str">
        <f t="shared" si="12"/>
        <v/>
      </c>
      <c r="I96" s="15" t="str">
        <f>IFERROR(VLOOKUP($F96,'Jobs to Benchmark'!$1:$1048576,5,FALSE),"")</f>
        <v/>
      </c>
      <c r="J96" s="63" t="str">
        <f>IFERROR(VLOOKUP(_xlfn.CONCAT(CompensationAnalysis[[#This Row],[Job Title]],CompensationAnalysis[[#This Row],[Location]]),SalaryBands[],7,FALSE),"")</f>
        <v/>
      </c>
      <c r="K96" s="63" t="str">
        <f>IFERROR(VLOOKUP(_xlfn.CONCAT(CompensationAnalysis[[#This Row],[Job Title]],CompensationAnalysis[[#This Row],[Location]]),SalaryBands[],8,FALSE),"")</f>
        <v/>
      </c>
      <c r="L96" s="64" t="str">
        <f t="shared" si="8"/>
        <v/>
      </c>
      <c r="M96" s="65" t="str">
        <f t="shared" si="9"/>
        <v/>
      </c>
      <c r="N96" s="63" t="str">
        <f>IFERROR((VLOOKUP(_xlfn.CONCAT(CompensationAnalysis[[#This Row],[Job Title]],CompensationAnalysis[[#This Row],[Location]]),SalaryBands[],12,FALSE)),"")</f>
        <v/>
      </c>
      <c r="O96" s="66" t="str">
        <f>IFERROR(CompensationAnalysis[[#This Row],[Salary Band Average]]/CompensationAnalysis[[#This Row],[Target Market Salary]],"")</f>
        <v/>
      </c>
      <c r="P96" s="67" t="str">
        <f t="shared" si="10"/>
        <v/>
      </c>
      <c r="Q96" s="63" t="str">
        <f>IFERROR(CompensationAnalysis[[#This Row],[Current Base Salary]]-CompensationAnalysis[[#This Row],[Target Market Salary]],"")</f>
        <v/>
      </c>
      <c r="R96" s="12"/>
      <c r="S96" s="63">
        <f t="shared" si="11"/>
        <v>0</v>
      </c>
      <c r="T96" s="63">
        <f>CompensationAnalysis[[#This Row],[Base Increase Amount $]]+CompensationAnalysis[[#This Row],[Current Base Salary]]</f>
        <v>0</v>
      </c>
      <c r="U96" s="67" t="str">
        <f>IFERROR(((CompensationAnalysis[[#This Row],[Current Base Salary]]+CompensationAnalysis[[#This Row],[Base Increase Amount $]]))/CompensationAnalysis[[#This Row],[Target Market Salary]],"")</f>
        <v/>
      </c>
      <c r="V96" s="28"/>
      <c r="X96" s="28"/>
    </row>
    <row r="97" spans="1:24" ht="13.8" x14ac:dyDescent="0.25">
      <c r="A97" s="8"/>
      <c r="B97" s="8"/>
      <c r="C97" s="8"/>
      <c r="D97" s="8"/>
      <c r="E97" s="8"/>
      <c r="F97" s="8"/>
      <c r="G97" s="10"/>
      <c r="H97" s="29" t="str">
        <f t="shared" si="12"/>
        <v/>
      </c>
      <c r="I97" s="15" t="str">
        <f>IFERROR(VLOOKUP($F97,'Jobs to Benchmark'!$1:$1048576,5,FALSE),"")</f>
        <v/>
      </c>
      <c r="J97" s="63" t="str">
        <f>IFERROR(VLOOKUP(_xlfn.CONCAT(CompensationAnalysis[[#This Row],[Job Title]],CompensationAnalysis[[#This Row],[Location]]),SalaryBands[],7,FALSE),"")</f>
        <v/>
      </c>
      <c r="K97" s="63" t="str">
        <f>IFERROR(VLOOKUP(_xlfn.CONCAT(CompensationAnalysis[[#This Row],[Job Title]],CompensationAnalysis[[#This Row],[Location]]),SalaryBands[],8,FALSE),"")</f>
        <v/>
      </c>
      <c r="L97" s="64" t="str">
        <f t="shared" si="8"/>
        <v/>
      </c>
      <c r="M97" s="65" t="str">
        <f t="shared" si="9"/>
        <v/>
      </c>
      <c r="N97" s="63" t="str">
        <f>IFERROR((VLOOKUP(_xlfn.CONCAT(CompensationAnalysis[[#This Row],[Job Title]],CompensationAnalysis[[#This Row],[Location]]),SalaryBands[],12,FALSE)),"")</f>
        <v/>
      </c>
      <c r="O97" s="66" t="str">
        <f>IFERROR(CompensationAnalysis[[#This Row],[Salary Band Average]]/CompensationAnalysis[[#This Row],[Target Market Salary]],"")</f>
        <v/>
      </c>
      <c r="P97" s="67" t="str">
        <f t="shared" si="10"/>
        <v/>
      </c>
      <c r="Q97" s="63" t="str">
        <f>IFERROR(CompensationAnalysis[[#This Row],[Current Base Salary]]-CompensationAnalysis[[#This Row],[Target Market Salary]],"")</f>
        <v/>
      </c>
      <c r="R97" s="12"/>
      <c r="S97" s="63">
        <f t="shared" si="11"/>
        <v>0</v>
      </c>
      <c r="T97" s="63">
        <f>CompensationAnalysis[[#This Row],[Base Increase Amount $]]+CompensationAnalysis[[#This Row],[Current Base Salary]]</f>
        <v>0</v>
      </c>
      <c r="U97" s="67" t="str">
        <f>IFERROR(((CompensationAnalysis[[#This Row],[Current Base Salary]]+CompensationAnalysis[[#This Row],[Base Increase Amount $]]))/CompensationAnalysis[[#This Row],[Target Market Salary]],"")</f>
        <v/>
      </c>
      <c r="V97" s="28"/>
      <c r="X97" s="28"/>
    </row>
    <row r="98" spans="1:24" ht="13.8" x14ac:dyDescent="0.25">
      <c r="A98" s="8"/>
      <c r="B98" s="8"/>
      <c r="C98" s="8"/>
      <c r="D98" s="8"/>
      <c r="E98" s="8"/>
      <c r="F98" s="8"/>
      <c r="G98" s="10"/>
      <c r="H98" s="29" t="str">
        <f t="shared" si="12"/>
        <v/>
      </c>
      <c r="I98" s="15" t="str">
        <f>IFERROR(VLOOKUP($F98,'Jobs to Benchmark'!$1:$1048576,5,FALSE),"")</f>
        <v/>
      </c>
      <c r="J98" s="63" t="str">
        <f>IFERROR(VLOOKUP(_xlfn.CONCAT(CompensationAnalysis[[#This Row],[Job Title]],CompensationAnalysis[[#This Row],[Location]]),SalaryBands[],7,FALSE),"")</f>
        <v/>
      </c>
      <c r="K98" s="63" t="str">
        <f>IFERROR(VLOOKUP(_xlfn.CONCAT(CompensationAnalysis[[#This Row],[Job Title]],CompensationAnalysis[[#This Row],[Location]]),SalaryBands[],8,FALSE),"")</f>
        <v/>
      </c>
      <c r="L98" s="64" t="str">
        <f t="shared" si="8"/>
        <v/>
      </c>
      <c r="M98" s="65" t="str">
        <f t="shared" si="9"/>
        <v/>
      </c>
      <c r="N98" s="63" t="str">
        <f>IFERROR((VLOOKUP(_xlfn.CONCAT(CompensationAnalysis[[#This Row],[Job Title]],CompensationAnalysis[[#This Row],[Location]]),SalaryBands[],12,FALSE)),"")</f>
        <v/>
      </c>
      <c r="O98" s="66" t="str">
        <f>IFERROR(CompensationAnalysis[[#This Row],[Salary Band Average]]/CompensationAnalysis[[#This Row],[Target Market Salary]],"")</f>
        <v/>
      </c>
      <c r="P98" s="67" t="str">
        <f t="shared" si="10"/>
        <v/>
      </c>
      <c r="Q98" s="63" t="str">
        <f>IFERROR(CompensationAnalysis[[#This Row],[Current Base Salary]]-CompensationAnalysis[[#This Row],[Target Market Salary]],"")</f>
        <v/>
      </c>
      <c r="R98" s="12"/>
      <c r="S98" s="63">
        <f t="shared" si="11"/>
        <v>0</v>
      </c>
      <c r="T98" s="63">
        <f>CompensationAnalysis[[#This Row],[Base Increase Amount $]]+CompensationAnalysis[[#This Row],[Current Base Salary]]</f>
        <v>0</v>
      </c>
      <c r="U98" s="67" t="str">
        <f>IFERROR(((CompensationAnalysis[[#This Row],[Current Base Salary]]+CompensationAnalysis[[#This Row],[Base Increase Amount $]]))/CompensationAnalysis[[#This Row],[Target Market Salary]],"")</f>
        <v/>
      </c>
      <c r="V98" s="28"/>
      <c r="X98" s="28"/>
    </row>
    <row r="99" spans="1:24" ht="13.8" x14ac:dyDescent="0.25">
      <c r="A99" s="8"/>
      <c r="B99" s="8"/>
      <c r="C99" s="8"/>
      <c r="D99" s="8"/>
      <c r="E99" s="8"/>
      <c r="F99" s="8"/>
      <c r="G99" s="10"/>
      <c r="H99" s="29" t="str">
        <f t="shared" si="12"/>
        <v/>
      </c>
      <c r="I99" s="15" t="str">
        <f>IFERROR(VLOOKUP($F99,'Jobs to Benchmark'!$1:$1048576,5,FALSE),"")</f>
        <v/>
      </c>
      <c r="J99" s="63" t="str">
        <f>IFERROR(VLOOKUP(_xlfn.CONCAT(CompensationAnalysis[[#This Row],[Job Title]],CompensationAnalysis[[#This Row],[Location]]),SalaryBands[],7,FALSE),"")</f>
        <v/>
      </c>
      <c r="K99" s="63" t="str">
        <f>IFERROR(VLOOKUP(_xlfn.CONCAT(CompensationAnalysis[[#This Row],[Job Title]],CompensationAnalysis[[#This Row],[Location]]),SalaryBands[],8,FALSE),"")</f>
        <v/>
      </c>
      <c r="L99" s="64" t="str">
        <f t="shared" si="8"/>
        <v/>
      </c>
      <c r="M99" s="65" t="str">
        <f t="shared" si="9"/>
        <v/>
      </c>
      <c r="N99" s="63" t="str">
        <f>IFERROR((VLOOKUP(_xlfn.CONCAT(CompensationAnalysis[[#This Row],[Job Title]],CompensationAnalysis[[#This Row],[Location]]),SalaryBands[],12,FALSE)),"")</f>
        <v/>
      </c>
      <c r="O99" s="66" t="str">
        <f>IFERROR(CompensationAnalysis[[#This Row],[Salary Band Average]]/CompensationAnalysis[[#This Row],[Target Market Salary]],"")</f>
        <v/>
      </c>
      <c r="P99" s="67" t="str">
        <f t="shared" si="10"/>
        <v/>
      </c>
      <c r="Q99" s="63" t="str">
        <f>IFERROR(CompensationAnalysis[[#This Row],[Current Base Salary]]-CompensationAnalysis[[#This Row],[Target Market Salary]],"")</f>
        <v/>
      </c>
      <c r="R99" s="12"/>
      <c r="S99" s="63">
        <f t="shared" si="11"/>
        <v>0</v>
      </c>
      <c r="T99" s="63">
        <f>CompensationAnalysis[[#This Row],[Base Increase Amount $]]+CompensationAnalysis[[#This Row],[Current Base Salary]]</f>
        <v>0</v>
      </c>
      <c r="U99" s="67" t="str">
        <f>IFERROR(((CompensationAnalysis[[#This Row],[Current Base Salary]]+CompensationAnalysis[[#This Row],[Base Increase Amount $]]))/CompensationAnalysis[[#This Row],[Target Market Salary]],"")</f>
        <v/>
      </c>
      <c r="V99" s="28"/>
      <c r="X99" s="28"/>
    </row>
    <row r="100" spans="1:24" ht="13.8" x14ac:dyDescent="0.25">
      <c r="A100" s="8"/>
      <c r="B100" s="8"/>
      <c r="C100" s="8"/>
      <c r="D100" s="8"/>
      <c r="E100" s="8"/>
      <c r="F100" s="8"/>
      <c r="G100" s="10"/>
      <c r="H100" s="29" t="str">
        <f t="shared" si="12"/>
        <v/>
      </c>
      <c r="I100" s="15" t="str">
        <f>IFERROR(VLOOKUP($F100,'Jobs to Benchmark'!$1:$1048576,5,FALSE),"")</f>
        <v/>
      </c>
      <c r="J100" s="63" t="str">
        <f>IFERROR(VLOOKUP(_xlfn.CONCAT(CompensationAnalysis[[#This Row],[Job Title]],CompensationAnalysis[[#This Row],[Location]]),SalaryBands[],7,FALSE),"")</f>
        <v/>
      </c>
      <c r="K100" s="63" t="str">
        <f>IFERROR(VLOOKUP(_xlfn.CONCAT(CompensationAnalysis[[#This Row],[Job Title]],CompensationAnalysis[[#This Row],[Location]]),SalaryBands[],8,FALSE),"")</f>
        <v/>
      </c>
      <c r="L100" s="64" t="str">
        <f t="shared" si="8"/>
        <v/>
      </c>
      <c r="M100" s="65" t="str">
        <f t="shared" si="9"/>
        <v/>
      </c>
      <c r="N100" s="63" t="str">
        <f>IFERROR((VLOOKUP(_xlfn.CONCAT(CompensationAnalysis[[#This Row],[Job Title]],CompensationAnalysis[[#This Row],[Location]]),SalaryBands[],12,FALSE)),"")</f>
        <v/>
      </c>
      <c r="O100" s="66" t="str">
        <f>IFERROR(CompensationAnalysis[[#This Row],[Salary Band Average]]/CompensationAnalysis[[#This Row],[Target Market Salary]],"")</f>
        <v/>
      </c>
      <c r="P100" s="67" t="str">
        <f t="shared" si="10"/>
        <v/>
      </c>
      <c r="Q100" s="63" t="str">
        <f>IFERROR(CompensationAnalysis[[#This Row],[Current Base Salary]]-CompensationAnalysis[[#This Row],[Target Market Salary]],"")</f>
        <v/>
      </c>
      <c r="R100" s="12"/>
      <c r="S100" s="63">
        <f t="shared" si="11"/>
        <v>0</v>
      </c>
      <c r="T100" s="63">
        <f>CompensationAnalysis[[#This Row],[Base Increase Amount $]]+CompensationAnalysis[[#This Row],[Current Base Salary]]</f>
        <v>0</v>
      </c>
      <c r="U100" s="67" t="str">
        <f>IFERROR(((CompensationAnalysis[[#This Row],[Current Base Salary]]+CompensationAnalysis[[#This Row],[Base Increase Amount $]]))/CompensationAnalysis[[#This Row],[Target Market Salary]],"")</f>
        <v/>
      </c>
      <c r="V100" s="28"/>
      <c r="X100" s="28"/>
    </row>
    <row r="101" spans="1:24" ht="13.8" x14ac:dyDescent="0.25">
      <c r="A101" s="8"/>
      <c r="B101" s="8"/>
      <c r="C101" s="8"/>
      <c r="D101" s="8"/>
      <c r="E101" s="8"/>
      <c r="F101" s="8"/>
      <c r="G101" s="10"/>
      <c r="H101" s="29" t="str">
        <f t="shared" si="12"/>
        <v/>
      </c>
      <c r="I101" s="15" t="str">
        <f>IFERROR(VLOOKUP($F101,'Jobs to Benchmark'!$1:$1048576,5,FALSE),"")</f>
        <v/>
      </c>
      <c r="J101" s="63" t="str">
        <f>IFERROR(VLOOKUP(_xlfn.CONCAT(CompensationAnalysis[[#This Row],[Job Title]],CompensationAnalysis[[#This Row],[Location]]),SalaryBands[],7,FALSE),"")</f>
        <v/>
      </c>
      <c r="K101" s="63" t="str">
        <f>IFERROR(VLOOKUP(_xlfn.CONCAT(CompensationAnalysis[[#This Row],[Job Title]],CompensationAnalysis[[#This Row],[Location]]),SalaryBands[],8,FALSE),"")</f>
        <v/>
      </c>
      <c r="L101" s="64" t="str">
        <f t="shared" si="8"/>
        <v/>
      </c>
      <c r="M101" s="65" t="str">
        <f t="shared" si="9"/>
        <v/>
      </c>
      <c r="N101" s="63" t="str">
        <f>IFERROR((VLOOKUP(_xlfn.CONCAT(CompensationAnalysis[[#This Row],[Job Title]],CompensationAnalysis[[#This Row],[Location]]),SalaryBands[],12,FALSE)),"")</f>
        <v/>
      </c>
      <c r="O101" s="66" t="str">
        <f>IFERROR(CompensationAnalysis[[#This Row],[Salary Band Average]]/CompensationAnalysis[[#This Row],[Target Market Salary]],"")</f>
        <v/>
      </c>
      <c r="P101" s="67" t="str">
        <f t="shared" si="10"/>
        <v/>
      </c>
      <c r="Q101" s="63" t="str">
        <f>IFERROR(CompensationAnalysis[[#This Row],[Current Base Salary]]-CompensationAnalysis[[#This Row],[Target Market Salary]],"")</f>
        <v/>
      </c>
      <c r="R101" s="12"/>
      <c r="S101" s="63">
        <f t="shared" si="11"/>
        <v>0</v>
      </c>
      <c r="T101" s="63">
        <f>CompensationAnalysis[[#This Row],[Base Increase Amount $]]+CompensationAnalysis[[#This Row],[Current Base Salary]]</f>
        <v>0</v>
      </c>
      <c r="U101" s="67" t="str">
        <f>IFERROR(((CompensationAnalysis[[#This Row],[Current Base Salary]]+CompensationAnalysis[[#This Row],[Base Increase Amount $]]))/CompensationAnalysis[[#This Row],[Target Market Salary]],"")</f>
        <v/>
      </c>
      <c r="V101" s="28"/>
      <c r="X101" s="28"/>
    </row>
    <row r="102" spans="1:24" ht="13.8" x14ac:dyDescent="0.25">
      <c r="A102" s="8"/>
      <c r="B102" s="8"/>
      <c r="C102" s="8"/>
      <c r="D102" s="8"/>
      <c r="E102" s="8"/>
      <c r="F102" s="8"/>
      <c r="G102" s="10"/>
      <c r="H102" s="29" t="str">
        <f t="shared" si="12"/>
        <v/>
      </c>
      <c r="I102" s="15" t="str">
        <f>IFERROR(VLOOKUP($F102,'Jobs to Benchmark'!$1:$1048576,5,FALSE),"")</f>
        <v/>
      </c>
      <c r="J102" s="63" t="str">
        <f>IFERROR(VLOOKUP(_xlfn.CONCAT(CompensationAnalysis[[#This Row],[Job Title]],CompensationAnalysis[[#This Row],[Location]]),SalaryBands[],7,FALSE),"")</f>
        <v/>
      </c>
      <c r="K102" s="63" t="str">
        <f>IFERROR(VLOOKUP(_xlfn.CONCAT(CompensationAnalysis[[#This Row],[Job Title]],CompensationAnalysis[[#This Row],[Location]]),SalaryBands[],8,FALSE),"")</f>
        <v/>
      </c>
      <c r="L102" s="64" t="str">
        <f t="shared" ref="L102:L133" si="13">IF(G102&lt;&gt;"",IF(AND(G102&gt;I102,G102&lt;=K102),"Within Band",IF(G102&lt;I102,"Below Band",IF(G102&gt;K102,"Above Band"))),"")</f>
        <v/>
      </c>
      <c r="M102" s="65" t="str">
        <f t="shared" si="9"/>
        <v/>
      </c>
      <c r="N102" s="63" t="str">
        <f>IFERROR((VLOOKUP(_xlfn.CONCAT(CompensationAnalysis[[#This Row],[Job Title]],CompensationAnalysis[[#This Row],[Location]]),SalaryBands[],12,FALSE)),"")</f>
        <v/>
      </c>
      <c r="O102" s="66" t="str">
        <f>IFERROR(CompensationAnalysis[[#This Row],[Salary Band Average]]/CompensationAnalysis[[#This Row],[Target Market Salary]],"")</f>
        <v/>
      </c>
      <c r="P102" s="67" t="str">
        <f t="shared" si="10"/>
        <v/>
      </c>
      <c r="Q102" s="63" t="str">
        <f>IFERROR(CompensationAnalysis[[#This Row],[Current Base Salary]]-CompensationAnalysis[[#This Row],[Target Market Salary]],"")</f>
        <v/>
      </c>
      <c r="R102" s="12"/>
      <c r="S102" s="63">
        <f t="shared" si="11"/>
        <v>0</v>
      </c>
      <c r="T102" s="63">
        <f>CompensationAnalysis[[#This Row],[Base Increase Amount $]]+CompensationAnalysis[[#This Row],[Current Base Salary]]</f>
        <v>0</v>
      </c>
      <c r="U102" s="67" t="str">
        <f>IFERROR(((CompensationAnalysis[[#This Row],[Current Base Salary]]+CompensationAnalysis[[#This Row],[Base Increase Amount $]]))/CompensationAnalysis[[#This Row],[Target Market Salary]],"")</f>
        <v/>
      </c>
      <c r="V102" s="28"/>
      <c r="X102" s="28"/>
    </row>
    <row r="103" spans="1:24" ht="13.8" x14ac:dyDescent="0.25">
      <c r="A103" s="8"/>
      <c r="B103" s="8"/>
      <c r="C103" s="8"/>
      <c r="D103" s="8"/>
      <c r="E103" s="8"/>
      <c r="F103" s="8"/>
      <c r="G103" s="10"/>
      <c r="H103" s="29" t="str">
        <f t="shared" si="12"/>
        <v/>
      </c>
      <c r="I103" s="15" t="str">
        <f>IFERROR(VLOOKUP($F103,'Jobs to Benchmark'!$1:$1048576,5,FALSE),"")</f>
        <v/>
      </c>
      <c r="J103" s="63" t="str">
        <f>IFERROR(VLOOKUP(_xlfn.CONCAT(CompensationAnalysis[[#This Row],[Job Title]],CompensationAnalysis[[#This Row],[Location]]),SalaryBands[],7,FALSE),"")</f>
        <v/>
      </c>
      <c r="K103" s="63" t="str">
        <f>IFERROR(VLOOKUP(_xlfn.CONCAT(CompensationAnalysis[[#This Row],[Job Title]],CompensationAnalysis[[#This Row],[Location]]),SalaryBands[],8,FALSE),"")</f>
        <v/>
      </c>
      <c r="L103" s="64" t="str">
        <f t="shared" si="13"/>
        <v/>
      </c>
      <c r="M103" s="65" t="str">
        <f t="shared" si="9"/>
        <v/>
      </c>
      <c r="N103" s="63" t="str">
        <f>IFERROR((VLOOKUP(_xlfn.CONCAT(CompensationAnalysis[[#This Row],[Job Title]],CompensationAnalysis[[#This Row],[Location]]),SalaryBands[],12,FALSE)),"")</f>
        <v/>
      </c>
      <c r="O103" s="66" t="str">
        <f>IFERROR(CompensationAnalysis[[#This Row],[Salary Band Average]]/CompensationAnalysis[[#This Row],[Target Market Salary]],"")</f>
        <v/>
      </c>
      <c r="P103" s="67" t="str">
        <f t="shared" si="10"/>
        <v/>
      </c>
      <c r="Q103" s="63" t="str">
        <f>IFERROR(CompensationAnalysis[[#This Row],[Current Base Salary]]-CompensationAnalysis[[#This Row],[Target Market Salary]],"")</f>
        <v/>
      </c>
      <c r="R103" s="12"/>
      <c r="S103" s="63">
        <f t="shared" si="11"/>
        <v>0</v>
      </c>
      <c r="T103" s="63">
        <f>CompensationAnalysis[[#This Row],[Base Increase Amount $]]+CompensationAnalysis[[#This Row],[Current Base Salary]]</f>
        <v>0</v>
      </c>
      <c r="U103" s="67" t="str">
        <f>IFERROR(((CompensationAnalysis[[#This Row],[Current Base Salary]]+CompensationAnalysis[[#This Row],[Base Increase Amount $]]))/CompensationAnalysis[[#This Row],[Target Market Salary]],"")</f>
        <v/>
      </c>
      <c r="V103" s="28"/>
      <c r="X103" s="28"/>
    </row>
    <row r="104" spans="1:24" ht="13.8" x14ac:dyDescent="0.25">
      <c r="A104" s="8"/>
      <c r="B104" s="8"/>
      <c r="C104" s="8"/>
      <c r="D104" s="8"/>
      <c r="E104" s="8"/>
      <c r="F104" s="8"/>
      <c r="G104" s="10"/>
      <c r="H104" s="29" t="str">
        <f>IFERROR(VLOOKUP(F104,'Jobs to Benchmark'!#REF!,1,FALSE),"")</f>
        <v/>
      </c>
      <c r="I104" s="15"/>
      <c r="J104" s="63"/>
      <c r="K104" s="63"/>
      <c r="L104" s="64"/>
      <c r="M104" s="65"/>
      <c r="N104" s="63"/>
      <c r="O104" s="66" t="str">
        <f>IFERROR(CompensationAnalysis[[#This Row],[Salary Band Average]]/CompensationAnalysis[[#This Row],[Target Market Salary]],"")</f>
        <v/>
      </c>
      <c r="P104" s="67" t="str">
        <f t="shared" si="10"/>
        <v/>
      </c>
      <c r="Q104" s="63">
        <f>IFERROR(CompensationAnalysis[[#This Row],[Current Base Salary]]-CompensationAnalysis[[#This Row],[Target Market Salary]],"")</f>
        <v>0</v>
      </c>
      <c r="R104" s="12"/>
      <c r="S104" s="63">
        <f t="shared" si="11"/>
        <v>0</v>
      </c>
      <c r="T104" s="63">
        <f>CompensationAnalysis[[#This Row],[Base Increase Amount $]]+CompensationAnalysis[[#This Row],[Current Base Salary]]</f>
        <v>0</v>
      </c>
      <c r="U104" s="67" t="str">
        <f>IFERROR(((CompensationAnalysis[[#This Row],[Current Base Salary]]+CompensationAnalysis[[#This Row],[Base Increase Amount $]]))/CompensationAnalysis[[#This Row],[Target Market Salary]],"")</f>
        <v/>
      </c>
      <c r="V104" s="28"/>
      <c r="X104" s="28"/>
    </row>
    <row r="105" spans="1:24" ht="13.8" x14ac:dyDescent="0.25">
      <c r="A105" s="8"/>
      <c r="B105" s="8"/>
      <c r="C105" s="8"/>
      <c r="D105" s="8"/>
      <c r="E105" s="8"/>
      <c r="F105" s="8"/>
      <c r="G105" s="10"/>
      <c r="H105" s="29" t="str">
        <f>IFERROR(VLOOKUP(F105,'Jobs to Benchmark'!#REF!,1,FALSE),"")</f>
        <v/>
      </c>
      <c r="I105" s="15"/>
      <c r="J105" s="63"/>
      <c r="K105" s="63"/>
      <c r="L105" s="64"/>
      <c r="M105" s="65"/>
      <c r="N105" s="63"/>
      <c r="O105" s="66" t="str">
        <f>IFERROR(CompensationAnalysis[[#This Row],[Salary Band Average]]/CompensationAnalysis[[#This Row],[Target Market Salary]],"")</f>
        <v/>
      </c>
      <c r="P105" s="67" t="str">
        <f t="shared" si="10"/>
        <v/>
      </c>
      <c r="Q105" s="63">
        <f>IFERROR(CompensationAnalysis[[#This Row],[Current Base Salary]]-CompensationAnalysis[[#This Row],[Target Market Salary]],"")</f>
        <v>0</v>
      </c>
      <c r="R105" s="12"/>
      <c r="S105" s="63">
        <f t="shared" si="11"/>
        <v>0</v>
      </c>
      <c r="T105" s="63">
        <f>CompensationAnalysis[[#This Row],[Base Increase Amount $]]+CompensationAnalysis[[#This Row],[Current Base Salary]]</f>
        <v>0</v>
      </c>
      <c r="U105" s="67" t="str">
        <f>IFERROR(((CompensationAnalysis[[#This Row],[Current Base Salary]]+CompensationAnalysis[[#This Row],[Base Increase Amount $]]))/CompensationAnalysis[[#This Row],[Target Market Salary]],"")</f>
        <v/>
      </c>
      <c r="V105" s="28"/>
      <c r="X105" s="28"/>
    </row>
    <row r="106" spans="1:24" ht="13.8" x14ac:dyDescent="0.25">
      <c r="A106" s="8"/>
      <c r="B106" s="8"/>
      <c r="C106" s="8"/>
      <c r="D106" s="8"/>
      <c r="E106" s="8"/>
      <c r="F106" s="8"/>
      <c r="G106" s="10"/>
      <c r="H106" s="29" t="str">
        <f>IFERROR(VLOOKUP(F106,'Jobs to Benchmark'!#REF!,1,FALSE),"")</f>
        <v/>
      </c>
      <c r="I106" s="15"/>
      <c r="J106" s="63"/>
      <c r="K106" s="63"/>
      <c r="L106" s="64"/>
      <c r="M106" s="65"/>
      <c r="N106" s="63"/>
      <c r="O106" s="66" t="str">
        <f>IFERROR(CompensationAnalysis[[#This Row],[Salary Band Average]]/CompensationAnalysis[[#This Row],[Target Market Salary]],"")</f>
        <v/>
      </c>
      <c r="P106" s="67" t="str">
        <f t="shared" si="10"/>
        <v/>
      </c>
      <c r="Q106" s="63">
        <f>IFERROR(CompensationAnalysis[[#This Row],[Current Base Salary]]-CompensationAnalysis[[#This Row],[Target Market Salary]],"")</f>
        <v>0</v>
      </c>
      <c r="R106" s="12"/>
      <c r="S106" s="63">
        <f t="shared" si="11"/>
        <v>0</v>
      </c>
      <c r="T106" s="63">
        <f>CompensationAnalysis[[#This Row],[Base Increase Amount $]]+CompensationAnalysis[[#This Row],[Current Base Salary]]</f>
        <v>0</v>
      </c>
      <c r="U106" s="67" t="str">
        <f>IFERROR(((CompensationAnalysis[[#This Row],[Current Base Salary]]+CompensationAnalysis[[#This Row],[Base Increase Amount $]]))/CompensationAnalysis[[#This Row],[Target Market Salary]],"")</f>
        <v/>
      </c>
      <c r="V106" s="28"/>
      <c r="X106" s="28"/>
    </row>
    <row r="107" spans="1:24" ht="13.8" x14ac:dyDescent="0.25">
      <c r="A107" s="8"/>
      <c r="B107" s="8"/>
      <c r="C107" s="8"/>
      <c r="D107" s="8"/>
      <c r="E107" s="8"/>
      <c r="F107" s="8"/>
      <c r="G107" s="10"/>
      <c r="H107" s="29" t="str">
        <f>IFERROR(VLOOKUP(F107,'Jobs to Benchmark'!#REF!,1,FALSE),"")</f>
        <v/>
      </c>
      <c r="I107" s="15"/>
      <c r="J107" s="63"/>
      <c r="K107" s="63"/>
      <c r="L107" s="64"/>
      <c r="M107" s="65"/>
      <c r="N107" s="63"/>
      <c r="O107" s="66" t="str">
        <f>IFERROR(CompensationAnalysis[[#This Row],[Salary Band Average]]/CompensationAnalysis[[#This Row],[Target Market Salary]],"")</f>
        <v/>
      </c>
      <c r="P107" s="67" t="str">
        <f t="shared" si="10"/>
        <v/>
      </c>
      <c r="Q107" s="63">
        <f>IFERROR(CompensationAnalysis[[#This Row],[Current Base Salary]]-CompensationAnalysis[[#This Row],[Target Market Salary]],"")</f>
        <v>0</v>
      </c>
      <c r="R107" s="12"/>
      <c r="S107" s="63">
        <f t="shared" si="11"/>
        <v>0</v>
      </c>
      <c r="T107" s="63">
        <f>CompensationAnalysis[[#This Row],[Base Increase Amount $]]+CompensationAnalysis[[#This Row],[Current Base Salary]]</f>
        <v>0</v>
      </c>
      <c r="U107" s="67" t="str">
        <f>IFERROR(((CompensationAnalysis[[#This Row],[Current Base Salary]]+CompensationAnalysis[[#This Row],[Base Increase Amount $]]))/CompensationAnalysis[[#This Row],[Target Market Salary]],"")</f>
        <v/>
      </c>
      <c r="V107" s="28"/>
      <c r="X107" s="28"/>
    </row>
    <row r="108" spans="1:24" ht="13.8" x14ac:dyDescent="0.25">
      <c r="A108" s="8"/>
      <c r="B108" s="8"/>
      <c r="C108" s="8"/>
      <c r="D108" s="8"/>
      <c r="E108" s="8"/>
      <c r="F108" s="8"/>
      <c r="G108" s="10"/>
      <c r="H108" s="29" t="str">
        <f>IFERROR(VLOOKUP(F108,'Jobs to Benchmark'!#REF!,1,FALSE),"")</f>
        <v/>
      </c>
      <c r="I108" s="15"/>
      <c r="J108" s="63"/>
      <c r="K108" s="63"/>
      <c r="L108" s="64"/>
      <c r="M108" s="65"/>
      <c r="N108" s="63"/>
      <c r="O108" s="66" t="str">
        <f>IFERROR(CompensationAnalysis[[#This Row],[Salary Band Average]]/CompensationAnalysis[[#This Row],[Target Market Salary]],"")</f>
        <v/>
      </c>
      <c r="P108" s="67" t="str">
        <f t="shared" si="10"/>
        <v/>
      </c>
      <c r="Q108" s="63">
        <f>IFERROR(CompensationAnalysis[[#This Row],[Current Base Salary]]-CompensationAnalysis[[#This Row],[Target Market Salary]],"")</f>
        <v>0</v>
      </c>
      <c r="R108" s="12"/>
      <c r="S108" s="63">
        <f t="shared" si="11"/>
        <v>0</v>
      </c>
      <c r="T108" s="63">
        <f>CompensationAnalysis[[#This Row],[Base Increase Amount $]]+CompensationAnalysis[[#This Row],[Current Base Salary]]</f>
        <v>0</v>
      </c>
      <c r="U108" s="67" t="str">
        <f>IFERROR(((CompensationAnalysis[[#This Row],[Current Base Salary]]+CompensationAnalysis[[#This Row],[Base Increase Amount $]]))/CompensationAnalysis[[#This Row],[Target Market Salary]],"")</f>
        <v/>
      </c>
      <c r="V108" s="28"/>
      <c r="X108" s="28"/>
    </row>
    <row r="109" spans="1:24" ht="13.8" x14ac:dyDescent="0.25">
      <c r="A109" s="8"/>
      <c r="B109" s="8"/>
      <c r="C109" s="8"/>
      <c r="D109" s="8"/>
      <c r="E109" s="8"/>
      <c r="F109" s="8"/>
      <c r="G109" s="10"/>
      <c r="H109" s="29" t="str">
        <f>IFERROR(VLOOKUP(F109,'Jobs to Benchmark'!#REF!,1,FALSE),"")</f>
        <v/>
      </c>
      <c r="I109" s="15"/>
      <c r="J109" s="63"/>
      <c r="K109" s="63"/>
      <c r="L109" s="64"/>
      <c r="M109" s="65"/>
      <c r="N109" s="63"/>
      <c r="O109" s="66" t="str">
        <f>IFERROR(CompensationAnalysis[[#This Row],[Salary Band Average]]/CompensationAnalysis[[#This Row],[Target Market Salary]],"")</f>
        <v/>
      </c>
      <c r="P109" s="67" t="str">
        <f t="shared" si="10"/>
        <v/>
      </c>
      <c r="Q109" s="63">
        <f>IFERROR(CompensationAnalysis[[#This Row],[Current Base Salary]]-CompensationAnalysis[[#This Row],[Target Market Salary]],"")</f>
        <v>0</v>
      </c>
      <c r="R109" s="12"/>
      <c r="S109" s="63">
        <f t="shared" si="11"/>
        <v>0</v>
      </c>
      <c r="T109" s="63">
        <f>CompensationAnalysis[[#This Row],[Base Increase Amount $]]+CompensationAnalysis[[#This Row],[Current Base Salary]]</f>
        <v>0</v>
      </c>
      <c r="U109" s="67" t="str">
        <f>IFERROR(((CompensationAnalysis[[#This Row],[Current Base Salary]]+CompensationAnalysis[[#This Row],[Base Increase Amount $]]))/CompensationAnalysis[[#This Row],[Target Market Salary]],"")</f>
        <v/>
      </c>
      <c r="V109" s="28"/>
      <c r="X109" s="28"/>
    </row>
    <row r="110" spans="1:24" ht="13.8" x14ac:dyDescent="0.25">
      <c r="A110" s="8"/>
      <c r="B110" s="8"/>
      <c r="C110" s="8"/>
      <c r="D110" s="8"/>
      <c r="E110" s="8"/>
      <c r="F110" s="8"/>
      <c r="G110" s="10"/>
      <c r="H110" s="29" t="str">
        <f>IFERROR(VLOOKUP(F110,'Jobs to Benchmark'!#REF!,1,FALSE),"")</f>
        <v/>
      </c>
      <c r="I110" s="15"/>
      <c r="J110" s="63"/>
      <c r="K110" s="63"/>
      <c r="L110" s="64"/>
      <c r="M110" s="65"/>
      <c r="N110" s="63"/>
      <c r="O110" s="66" t="str">
        <f>IFERROR(CompensationAnalysis[[#This Row],[Salary Band Average]]/CompensationAnalysis[[#This Row],[Target Market Salary]],"")</f>
        <v/>
      </c>
      <c r="P110" s="67" t="str">
        <f t="shared" si="10"/>
        <v/>
      </c>
      <c r="Q110" s="63">
        <f>IFERROR(CompensationAnalysis[[#This Row],[Current Base Salary]]-CompensationAnalysis[[#This Row],[Target Market Salary]],"")</f>
        <v>0</v>
      </c>
      <c r="R110" s="12"/>
      <c r="S110" s="63">
        <f t="shared" si="11"/>
        <v>0</v>
      </c>
      <c r="T110" s="63">
        <f>CompensationAnalysis[[#This Row],[Base Increase Amount $]]+CompensationAnalysis[[#This Row],[Current Base Salary]]</f>
        <v>0</v>
      </c>
      <c r="U110" s="67" t="str">
        <f>IFERROR(((CompensationAnalysis[[#This Row],[Current Base Salary]]+CompensationAnalysis[[#This Row],[Base Increase Amount $]]))/CompensationAnalysis[[#This Row],[Target Market Salary]],"")</f>
        <v/>
      </c>
      <c r="V110" s="28"/>
      <c r="X110" s="28"/>
    </row>
    <row r="111" spans="1:24" ht="13.8" x14ac:dyDescent="0.25">
      <c r="A111" s="8"/>
      <c r="B111" s="8"/>
      <c r="C111" s="8"/>
      <c r="D111" s="8"/>
      <c r="E111" s="8"/>
      <c r="F111" s="8"/>
      <c r="G111" s="10"/>
      <c r="H111" s="29" t="str">
        <f>IFERROR(VLOOKUP(F111,'Jobs to Benchmark'!#REF!,1,FALSE),"")</f>
        <v/>
      </c>
      <c r="I111" s="15"/>
      <c r="J111" s="63"/>
      <c r="K111" s="63"/>
      <c r="L111" s="64"/>
      <c r="M111" s="65"/>
      <c r="N111" s="63"/>
      <c r="O111" s="66" t="str">
        <f>IFERROR(CompensationAnalysis[[#This Row],[Salary Band Average]]/CompensationAnalysis[[#This Row],[Target Market Salary]],"")</f>
        <v/>
      </c>
      <c r="P111" s="67" t="str">
        <f t="shared" si="10"/>
        <v/>
      </c>
      <c r="Q111" s="63">
        <f>IFERROR(CompensationAnalysis[[#This Row],[Current Base Salary]]-CompensationAnalysis[[#This Row],[Target Market Salary]],"")</f>
        <v>0</v>
      </c>
      <c r="R111" s="12"/>
      <c r="S111" s="63">
        <f t="shared" si="11"/>
        <v>0</v>
      </c>
      <c r="T111" s="63">
        <f>CompensationAnalysis[[#This Row],[Base Increase Amount $]]+CompensationAnalysis[[#This Row],[Current Base Salary]]</f>
        <v>0</v>
      </c>
      <c r="U111" s="67" t="str">
        <f>IFERROR(((CompensationAnalysis[[#This Row],[Current Base Salary]]+CompensationAnalysis[[#This Row],[Base Increase Amount $]]))/CompensationAnalysis[[#This Row],[Target Market Salary]],"")</f>
        <v/>
      </c>
      <c r="V111" s="28"/>
      <c r="X111" s="28"/>
    </row>
    <row r="112" spans="1:24" ht="13.8" x14ac:dyDescent="0.25">
      <c r="A112" s="8"/>
      <c r="B112" s="8"/>
      <c r="C112" s="8"/>
      <c r="D112" s="8"/>
      <c r="E112" s="8"/>
      <c r="F112" s="8"/>
      <c r="G112" s="10"/>
      <c r="H112" s="29" t="str">
        <f>IFERROR(VLOOKUP(F112,'Jobs to Benchmark'!#REF!,1,FALSE),"")</f>
        <v/>
      </c>
      <c r="I112" s="15"/>
      <c r="J112" s="63"/>
      <c r="K112" s="63"/>
      <c r="L112" s="64"/>
      <c r="M112" s="65"/>
      <c r="N112" s="63"/>
      <c r="O112" s="66" t="str">
        <f>IFERROR(CompensationAnalysis[[#This Row],[Salary Band Average]]/CompensationAnalysis[[#This Row],[Target Market Salary]],"")</f>
        <v/>
      </c>
      <c r="P112" s="67" t="str">
        <f t="shared" si="10"/>
        <v/>
      </c>
      <c r="Q112" s="63">
        <f>IFERROR(CompensationAnalysis[[#This Row],[Current Base Salary]]-CompensationAnalysis[[#This Row],[Target Market Salary]],"")</f>
        <v>0</v>
      </c>
      <c r="R112" s="12"/>
      <c r="S112" s="63">
        <f t="shared" si="11"/>
        <v>0</v>
      </c>
      <c r="T112" s="63">
        <f>CompensationAnalysis[[#This Row],[Base Increase Amount $]]+CompensationAnalysis[[#This Row],[Current Base Salary]]</f>
        <v>0</v>
      </c>
      <c r="U112" s="67" t="str">
        <f>IFERROR(((CompensationAnalysis[[#This Row],[Current Base Salary]]+CompensationAnalysis[[#This Row],[Base Increase Amount $]]))/CompensationAnalysis[[#This Row],[Target Market Salary]],"")</f>
        <v/>
      </c>
      <c r="V112" s="28"/>
      <c r="X112" s="28"/>
    </row>
    <row r="113" spans="1:24" ht="13.8" x14ac:dyDescent="0.25">
      <c r="A113" s="8"/>
      <c r="B113" s="8"/>
      <c r="C113" s="8"/>
      <c r="D113" s="8"/>
      <c r="E113" s="8"/>
      <c r="F113" s="8"/>
      <c r="G113" s="10"/>
      <c r="H113" s="29" t="str">
        <f>IFERROR(VLOOKUP(F113,'Jobs to Benchmark'!#REF!,1,FALSE),"")</f>
        <v/>
      </c>
      <c r="I113" s="15"/>
      <c r="J113" s="63"/>
      <c r="K113" s="63"/>
      <c r="L113" s="64"/>
      <c r="M113" s="65"/>
      <c r="N113" s="63"/>
      <c r="O113" s="66" t="str">
        <f>IFERROR(CompensationAnalysis[[#This Row],[Salary Band Average]]/CompensationAnalysis[[#This Row],[Target Market Salary]],"")</f>
        <v/>
      </c>
      <c r="P113" s="67" t="str">
        <f t="shared" si="10"/>
        <v/>
      </c>
      <c r="Q113" s="63">
        <f>IFERROR(CompensationAnalysis[[#This Row],[Current Base Salary]]-CompensationAnalysis[[#This Row],[Target Market Salary]],"")</f>
        <v>0</v>
      </c>
      <c r="R113" s="12"/>
      <c r="S113" s="63">
        <f t="shared" si="11"/>
        <v>0</v>
      </c>
      <c r="T113" s="63">
        <f>CompensationAnalysis[[#This Row],[Base Increase Amount $]]+CompensationAnalysis[[#This Row],[Current Base Salary]]</f>
        <v>0</v>
      </c>
      <c r="U113" s="67" t="str">
        <f>IFERROR(((CompensationAnalysis[[#This Row],[Current Base Salary]]+CompensationAnalysis[[#This Row],[Base Increase Amount $]]))/CompensationAnalysis[[#This Row],[Target Market Salary]],"")</f>
        <v/>
      </c>
      <c r="V113" s="28"/>
      <c r="X113" s="28"/>
    </row>
    <row r="114" spans="1:24" ht="13.8" x14ac:dyDescent="0.25">
      <c r="A114" s="8"/>
      <c r="B114" s="8"/>
      <c r="C114" s="8"/>
      <c r="D114" s="8"/>
      <c r="E114" s="8"/>
      <c r="F114" s="8"/>
      <c r="G114" s="10"/>
      <c r="H114" s="29" t="str">
        <f>IFERROR(VLOOKUP(F114,'Jobs to Benchmark'!#REF!,1,FALSE),"")</f>
        <v/>
      </c>
      <c r="I114" s="15"/>
      <c r="J114" s="63"/>
      <c r="K114" s="63"/>
      <c r="L114" s="64"/>
      <c r="M114" s="65"/>
      <c r="N114" s="63"/>
      <c r="O114" s="66" t="str">
        <f>IFERROR(CompensationAnalysis[[#This Row],[Salary Band Average]]/CompensationAnalysis[[#This Row],[Target Market Salary]],"")</f>
        <v/>
      </c>
      <c r="P114" s="67" t="str">
        <f t="shared" si="10"/>
        <v/>
      </c>
      <c r="Q114" s="63">
        <f>IFERROR(CompensationAnalysis[[#This Row],[Current Base Salary]]-CompensationAnalysis[[#This Row],[Target Market Salary]],"")</f>
        <v>0</v>
      </c>
      <c r="R114" s="12"/>
      <c r="S114" s="63">
        <f t="shared" si="11"/>
        <v>0</v>
      </c>
      <c r="T114" s="63">
        <f>CompensationAnalysis[[#This Row],[Base Increase Amount $]]+CompensationAnalysis[[#This Row],[Current Base Salary]]</f>
        <v>0</v>
      </c>
      <c r="U114" s="67" t="str">
        <f>IFERROR(((CompensationAnalysis[[#This Row],[Current Base Salary]]+CompensationAnalysis[[#This Row],[Base Increase Amount $]]))/CompensationAnalysis[[#This Row],[Target Market Salary]],"")</f>
        <v/>
      </c>
      <c r="V114" s="28"/>
      <c r="X114" s="28"/>
    </row>
    <row r="115" spans="1:24" ht="13.8" x14ac:dyDescent="0.25">
      <c r="A115" s="8"/>
      <c r="B115" s="8"/>
      <c r="C115" s="8"/>
      <c r="D115" s="8"/>
      <c r="E115" s="8"/>
      <c r="F115" s="8"/>
      <c r="G115" s="10"/>
      <c r="H115" s="29" t="str">
        <f>IFERROR(VLOOKUP(F115,'Jobs to Benchmark'!#REF!,1,FALSE),"")</f>
        <v/>
      </c>
      <c r="I115" s="15"/>
      <c r="J115" s="63"/>
      <c r="K115" s="63"/>
      <c r="L115" s="64"/>
      <c r="M115" s="65"/>
      <c r="N115" s="63"/>
      <c r="O115" s="66" t="str">
        <f>IFERROR(CompensationAnalysis[[#This Row],[Salary Band Average]]/CompensationAnalysis[[#This Row],[Target Market Salary]],"")</f>
        <v/>
      </c>
      <c r="P115" s="67" t="str">
        <f t="shared" si="10"/>
        <v/>
      </c>
      <c r="Q115" s="63">
        <f>IFERROR(CompensationAnalysis[[#This Row],[Current Base Salary]]-CompensationAnalysis[[#This Row],[Target Market Salary]],"")</f>
        <v>0</v>
      </c>
      <c r="R115" s="12"/>
      <c r="S115" s="63">
        <f t="shared" si="11"/>
        <v>0</v>
      </c>
      <c r="T115" s="63">
        <f>CompensationAnalysis[[#This Row],[Base Increase Amount $]]+CompensationAnalysis[[#This Row],[Current Base Salary]]</f>
        <v>0</v>
      </c>
      <c r="U115" s="67" t="str">
        <f>IFERROR(((CompensationAnalysis[[#This Row],[Current Base Salary]]+CompensationAnalysis[[#This Row],[Base Increase Amount $]]))/CompensationAnalysis[[#This Row],[Target Market Salary]],"")</f>
        <v/>
      </c>
      <c r="V115" s="28"/>
      <c r="X115" s="28"/>
    </row>
    <row r="116" spans="1:24" ht="13.8" x14ac:dyDescent="0.25">
      <c r="A116" s="8"/>
      <c r="B116" s="8"/>
      <c r="C116" s="8"/>
      <c r="D116" s="8"/>
      <c r="E116" s="8"/>
      <c r="F116" s="8"/>
      <c r="G116" s="10"/>
      <c r="H116" s="29" t="str">
        <f>IFERROR(VLOOKUP(F116,'Jobs to Benchmark'!#REF!,1,FALSE),"")</f>
        <v/>
      </c>
      <c r="I116" s="15"/>
      <c r="J116" s="63"/>
      <c r="K116" s="63"/>
      <c r="L116" s="64"/>
      <c r="M116" s="65"/>
      <c r="N116" s="63"/>
      <c r="O116" s="66" t="str">
        <f>IFERROR(CompensationAnalysis[[#This Row],[Salary Band Average]]/CompensationAnalysis[[#This Row],[Target Market Salary]],"")</f>
        <v/>
      </c>
      <c r="P116" s="67" t="str">
        <f t="shared" si="10"/>
        <v/>
      </c>
      <c r="Q116" s="63">
        <f>IFERROR(CompensationAnalysis[[#This Row],[Current Base Salary]]-CompensationAnalysis[[#This Row],[Target Market Salary]],"")</f>
        <v>0</v>
      </c>
      <c r="R116" s="12"/>
      <c r="S116" s="63">
        <f t="shared" si="11"/>
        <v>0</v>
      </c>
      <c r="T116" s="63">
        <f>CompensationAnalysis[[#This Row],[Base Increase Amount $]]+CompensationAnalysis[[#This Row],[Current Base Salary]]</f>
        <v>0</v>
      </c>
      <c r="U116" s="67" t="str">
        <f>IFERROR(((CompensationAnalysis[[#This Row],[Current Base Salary]]+CompensationAnalysis[[#This Row],[Base Increase Amount $]]))/CompensationAnalysis[[#This Row],[Target Market Salary]],"")</f>
        <v/>
      </c>
      <c r="V116" s="28"/>
      <c r="X116" s="28"/>
    </row>
    <row r="117" spans="1:24" ht="13.8" x14ac:dyDescent="0.25">
      <c r="A117" s="8"/>
      <c r="B117" s="8"/>
      <c r="C117" s="8"/>
      <c r="D117" s="8"/>
      <c r="E117" s="8"/>
      <c r="F117" s="8"/>
      <c r="G117" s="10"/>
      <c r="H117" s="29" t="str">
        <f>IFERROR(VLOOKUP(F117,'Jobs to Benchmark'!#REF!,1,FALSE),"")</f>
        <v/>
      </c>
      <c r="I117" s="15"/>
      <c r="J117" s="63"/>
      <c r="K117" s="63"/>
      <c r="L117" s="64"/>
      <c r="M117" s="65"/>
      <c r="N117" s="63"/>
      <c r="O117" s="66" t="str">
        <f>IFERROR(CompensationAnalysis[[#This Row],[Salary Band Average]]/CompensationAnalysis[[#This Row],[Target Market Salary]],"")</f>
        <v/>
      </c>
      <c r="P117" s="67" t="str">
        <f t="shared" si="10"/>
        <v/>
      </c>
      <c r="Q117" s="63">
        <f>IFERROR(CompensationAnalysis[[#This Row],[Current Base Salary]]-CompensationAnalysis[[#This Row],[Target Market Salary]],"")</f>
        <v>0</v>
      </c>
      <c r="R117" s="12"/>
      <c r="S117" s="63">
        <f t="shared" si="11"/>
        <v>0</v>
      </c>
      <c r="T117" s="63">
        <f>CompensationAnalysis[[#This Row],[Base Increase Amount $]]+CompensationAnalysis[[#This Row],[Current Base Salary]]</f>
        <v>0</v>
      </c>
      <c r="U117" s="67" t="str">
        <f>IFERROR(((CompensationAnalysis[[#This Row],[Current Base Salary]]+CompensationAnalysis[[#This Row],[Base Increase Amount $]]))/CompensationAnalysis[[#This Row],[Target Market Salary]],"")</f>
        <v/>
      </c>
      <c r="V117" s="28"/>
      <c r="X117" s="28"/>
    </row>
    <row r="118" spans="1:24" ht="13.8" x14ac:dyDescent="0.25">
      <c r="A118" s="8"/>
      <c r="B118" s="8"/>
      <c r="C118" s="8"/>
      <c r="D118" s="8"/>
      <c r="E118" s="8"/>
      <c r="F118" s="8"/>
      <c r="G118" s="10"/>
      <c r="H118" s="29" t="str">
        <f>IFERROR(VLOOKUP(F118,'Jobs to Benchmark'!#REF!,1,FALSE),"")</f>
        <v/>
      </c>
      <c r="I118" s="15"/>
      <c r="J118" s="63"/>
      <c r="K118" s="63"/>
      <c r="L118" s="64"/>
      <c r="M118" s="65"/>
      <c r="N118" s="63"/>
      <c r="O118" s="66" t="str">
        <f>IFERROR(CompensationAnalysis[[#This Row],[Salary Band Average]]/CompensationAnalysis[[#This Row],[Target Market Salary]],"")</f>
        <v/>
      </c>
      <c r="P118" s="67" t="str">
        <f t="shared" si="10"/>
        <v/>
      </c>
      <c r="Q118" s="63">
        <f>IFERROR(CompensationAnalysis[[#This Row],[Current Base Salary]]-CompensationAnalysis[[#This Row],[Target Market Salary]],"")</f>
        <v>0</v>
      </c>
      <c r="R118" s="12"/>
      <c r="S118" s="63">
        <f t="shared" si="11"/>
        <v>0</v>
      </c>
      <c r="T118" s="63">
        <f>CompensationAnalysis[[#This Row],[Base Increase Amount $]]+CompensationAnalysis[[#This Row],[Current Base Salary]]</f>
        <v>0</v>
      </c>
      <c r="U118" s="67" t="str">
        <f>IFERROR(((CompensationAnalysis[[#This Row],[Current Base Salary]]+CompensationAnalysis[[#This Row],[Base Increase Amount $]]))/CompensationAnalysis[[#This Row],[Target Market Salary]],"")</f>
        <v/>
      </c>
      <c r="V118" s="28"/>
      <c r="X118" s="28"/>
    </row>
    <row r="119" spans="1:24" ht="13.8" x14ac:dyDescent="0.25">
      <c r="A119" s="8"/>
      <c r="B119" s="8"/>
      <c r="C119" s="8"/>
      <c r="D119" s="8"/>
      <c r="E119" s="8"/>
      <c r="F119" s="8"/>
      <c r="G119" s="10"/>
      <c r="H119" s="29" t="str">
        <f>IFERROR(VLOOKUP(F119,'Jobs to Benchmark'!#REF!,1,FALSE),"")</f>
        <v/>
      </c>
      <c r="I119" s="15"/>
      <c r="J119" s="63"/>
      <c r="K119" s="63"/>
      <c r="L119" s="64"/>
      <c r="M119" s="65"/>
      <c r="N119" s="63"/>
      <c r="O119" s="66" t="str">
        <f>IFERROR(CompensationAnalysis[[#This Row],[Salary Band Average]]/CompensationAnalysis[[#This Row],[Target Market Salary]],"")</f>
        <v/>
      </c>
      <c r="P119" s="67" t="str">
        <f t="shared" si="10"/>
        <v/>
      </c>
      <c r="Q119" s="63">
        <f>IFERROR(CompensationAnalysis[[#This Row],[Current Base Salary]]-CompensationAnalysis[[#This Row],[Target Market Salary]],"")</f>
        <v>0</v>
      </c>
      <c r="R119" s="12"/>
      <c r="S119" s="63">
        <f t="shared" si="11"/>
        <v>0</v>
      </c>
      <c r="T119" s="63">
        <f>CompensationAnalysis[[#This Row],[Base Increase Amount $]]+CompensationAnalysis[[#This Row],[Current Base Salary]]</f>
        <v>0</v>
      </c>
      <c r="U119" s="67" t="str">
        <f>IFERROR(((CompensationAnalysis[[#This Row],[Current Base Salary]]+CompensationAnalysis[[#This Row],[Base Increase Amount $]]))/CompensationAnalysis[[#This Row],[Target Market Salary]],"")</f>
        <v/>
      </c>
      <c r="V119" s="28"/>
      <c r="X119" s="28"/>
    </row>
    <row r="120" spans="1:24" ht="13.8" x14ac:dyDescent="0.25">
      <c r="A120" s="8"/>
      <c r="B120" s="8"/>
      <c r="C120" s="8"/>
      <c r="D120" s="8"/>
      <c r="E120" s="8"/>
      <c r="F120" s="8"/>
      <c r="G120" s="10"/>
      <c r="H120" s="29" t="str">
        <f>IFERROR(VLOOKUP(F120,'Jobs to Benchmark'!#REF!,1,FALSE),"")</f>
        <v/>
      </c>
      <c r="I120" s="15"/>
      <c r="J120" s="63"/>
      <c r="K120" s="63"/>
      <c r="L120" s="64"/>
      <c r="M120" s="65"/>
      <c r="N120" s="63"/>
      <c r="O120" s="66" t="str">
        <f>IFERROR(CompensationAnalysis[[#This Row],[Salary Band Average]]/CompensationAnalysis[[#This Row],[Target Market Salary]],"")</f>
        <v/>
      </c>
      <c r="P120" s="67" t="str">
        <f t="shared" si="10"/>
        <v/>
      </c>
      <c r="Q120" s="63">
        <f>IFERROR(CompensationAnalysis[[#This Row],[Current Base Salary]]-CompensationAnalysis[[#This Row],[Target Market Salary]],"")</f>
        <v>0</v>
      </c>
      <c r="R120" s="12"/>
      <c r="S120" s="63">
        <f t="shared" si="11"/>
        <v>0</v>
      </c>
      <c r="T120" s="63">
        <f>CompensationAnalysis[[#This Row],[Base Increase Amount $]]+CompensationAnalysis[[#This Row],[Current Base Salary]]</f>
        <v>0</v>
      </c>
      <c r="U120" s="67" t="str">
        <f>IFERROR(((CompensationAnalysis[[#This Row],[Current Base Salary]]+CompensationAnalysis[[#This Row],[Base Increase Amount $]]))/CompensationAnalysis[[#This Row],[Target Market Salary]],"")</f>
        <v/>
      </c>
      <c r="V120" s="28"/>
      <c r="X120" s="28"/>
    </row>
    <row r="121" spans="1:24" ht="13.8" x14ac:dyDescent="0.25">
      <c r="A121" s="8"/>
      <c r="B121" s="8"/>
      <c r="C121" s="8"/>
      <c r="D121" s="8"/>
      <c r="E121" s="8"/>
      <c r="F121" s="8"/>
      <c r="G121" s="10"/>
      <c r="H121" s="29" t="str">
        <f>IFERROR(VLOOKUP(F121,'Jobs to Benchmark'!#REF!,1,FALSE),"")</f>
        <v/>
      </c>
      <c r="I121" s="15"/>
      <c r="J121" s="63"/>
      <c r="K121" s="63"/>
      <c r="L121" s="64"/>
      <c r="M121" s="65"/>
      <c r="N121" s="63"/>
      <c r="O121" s="66" t="str">
        <f>IFERROR(CompensationAnalysis[[#This Row],[Salary Band Average]]/CompensationAnalysis[[#This Row],[Target Market Salary]],"")</f>
        <v/>
      </c>
      <c r="P121" s="67" t="str">
        <f t="shared" si="10"/>
        <v/>
      </c>
      <c r="Q121" s="63">
        <f>IFERROR(CompensationAnalysis[[#This Row],[Current Base Salary]]-CompensationAnalysis[[#This Row],[Target Market Salary]],"")</f>
        <v>0</v>
      </c>
      <c r="R121" s="12"/>
      <c r="S121" s="63">
        <f t="shared" si="11"/>
        <v>0</v>
      </c>
      <c r="T121" s="63">
        <f>CompensationAnalysis[[#This Row],[Base Increase Amount $]]+CompensationAnalysis[[#This Row],[Current Base Salary]]</f>
        <v>0</v>
      </c>
      <c r="U121" s="67" t="str">
        <f>IFERROR(((CompensationAnalysis[[#This Row],[Current Base Salary]]+CompensationAnalysis[[#This Row],[Base Increase Amount $]]))/CompensationAnalysis[[#This Row],[Target Market Salary]],"")</f>
        <v/>
      </c>
      <c r="V121" s="28"/>
      <c r="X121" s="28"/>
    </row>
    <row r="122" spans="1:24" ht="13.8" x14ac:dyDescent="0.25">
      <c r="A122" s="8"/>
      <c r="B122" s="8"/>
      <c r="C122" s="8"/>
      <c r="D122" s="8"/>
      <c r="E122" s="8"/>
      <c r="F122" s="8"/>
      <c r="G122" s="10"/>
      <c r="H122" s="29" t="str">
        <f>IFERROR(VLOOKUP(F122,'Jobs to Benchmark'!#REF!,1,FALSE),"")</f>
        <v/>
      </c>
      <c r="I122" s="15"/>
      <c r="J122" s="63"/>
      <c r="K122" s="63"/>
      <c r="L122" s="64"/>
      <c r="M122" s="65"/>
      <c r="N122" s="63"/>
      <c r="O122" s="66" t="str">
        <f>IFERROR(CompensationAnalysis[[#This Row],[Salary Band Average]]/CompensationAnalysis[[#This Row],[Target Market Salary]],"")</f>
        <v/>
      </c>
      <c r="P122" s="67" t="str">
        <f t="shared" si="10"/>
        <v/>
      </c>
      <c r="Q122" s="63">
        <f>IFERROR(CompensationAnalysis[[#This Row],[Current Base Salary]]-CompensationAnalysis[[#This Row],[Target Market Salary]],"")</f>
        <v>0</v>
      </c>
      <c r="R122" s="12"/>
      <c r="S122" s="63">
        <f t="shared" si="11"/>
        <v>0</v>
      </c>
      <c r="T122" s="63">
        <f>CompensationAnalysis[[#This Row],[Base Increase Amount $]]+CompensationAnalysis[[#This Row],[Current Base Salary]]</f>
        <v>0</v>
      </c>
      <c r="U122" s="67" t="str">
        <f>IFERROR(((CompensationAnalysis[[#This Row],[Current Base Salary]]+CompensationAnalysis[[#This Row],[Base Increase Amount $]]))/CompensationAnalysis[[#This Row],[Target Market Salary]],"")</f>
        <v/>
      </c>
      <c r="V122" s="28"/>
      <c r="X122" s="28"/>
    </row>
    <row r="123" spans="1:24" ht="13.8" x14ac:dyDescent="0.25">
      <c r="A123" s="8"/>
      <c r="B123" s="8"/>
      <c r="C123" s="8"/>
      <c r="D123" s="8"/>
      <c r="E123" s="8"/>
      <c r="F123" s="8"/>
      <c r="G123" s="10"/>
      <c r="H123" s="29" t="str">
        <f>IFERROR(VLOOKUP(F123,'Jobs to Benchmark'!#REF!,1,FALSE),"")</f>
        <v/>
      </c>
      <c r="I123" s="15"/>
      <c r="J123" s="63"/>
      <c r="K123" s="63"/>
      <c r="L123" s="64"/>
      <c r="M123" s="65"/>
      <c r="N123" s="63"/>
      <c r="O123" s="66" t="str">
        <f>IFERROR(CompensationAnalysis[[#This Row],[Salary Band Average]]/CompensationAnalysis[[#This Row],[Target Market Salary]],"")</f>
        <v/>
      </c>
      <c r="P123" s="67" t="str">
        <f t="shared" si="10"/>
        <v/>
      </c>
      <c r="Q123" s="63">
        <f>IFERROR(CompensationAnalysis[[#This Row],[Current Base Salary]]-CompensationAnalysis[[#This Row],[Target Market Salary]],"")</f>
        <v>0</v>
      </c>
      <c r="R123" s="12"/>
      <c r="S123" s="63">
        <f t="shared" si="11"/>
        <v>0</v>
      </c>
      <c r="T123" s="63">
        <f>CompensationAnalysis[[#This Row],[Base Increase Amount $]]+CompensationAnalysis[[#This Row],[Current Base Salary]]</f>
        <v>0</v>
      </c>
      <c r="U123" s="67" t="str">
        <f>IFERROR(((CompensationAnalysis[[#This Row],[Current Base Salary]]+CompensationAnalysis[[#This Row],[Base Increase Amount $]]))/CompensationAnalysis[[#This Row],[Target Market Salary]],"")</f>
        <v/>
      </c>
      <c r="V123" s="28"/>
      <c r="X123" s="28"/>
    </row>
    <row r="124" spans="1:24" ht="13.8" x14ac:dyDescent="0.25">
      <c r="A124" s="8"/>
      <c r="B124" s="8"/>
      <c r="C124" s="8"/>
      <c r="D124" s="8"/>
      <c r="E124" s="8"/>
      <c r="F124" s="8"/>
      <c r="G124" s="10"/>
      <c r="H124" s="29" t="str">
        <f>IFERROR(VLOOKUP(F124,'Jobs to Benchmark'!#REF!,1,FALSE),"")</f>
        <v/>
      </c>
      <c r="I124" s="15"/>
      <c r="J124" s="63"/>
      <c r="K124" s="63"/>
      <c r="L124" s="64"/>
      <c r="M124" s="65"/>
      <c r="N124" s="63"/>
      <c r="O124" s="66" t="str">
        <f>IFERROR(CompensationAnalysis[[#This Row],[Salary Band Average]]/CompensationAnalysis[[#This Row],[Target Market Salary]],"")</f>
        <v/>
      </c>
      <c r="P124" s="67" t="str">
        <f t="shared" si="10"/>
        <v/>
      </c>
      <c r="Q124" s="63">
        <f>IFERROR(CompensationAnalysis[[#This Row],[Current Base Salary]]-CompensationAnalysis[[#This Row],[Target Market Salary]],"")</f>
        <v>0</v>
      </c>
      <c r="R124" s="12"/>
      <c r="S124" s="63">
        <f t="shared" si="11"/>
        <v>0</v>
      </c>
      <c r="T124" s="63">
        <f>CompensationAnalysis[[#This Row],[Base Increase Amount $]]+CompensationAnalysis[[#This Row],[Current Base Salary]]</f>
        <v>0</v>
      </c>
      <c r="U124" s="67" t="str">
        <f>IFERROR(((CompensationAnalysis[[#This Row],[Current Base Salary]]+CompensationAnalysis[[#This Row],[Base Increase Amount $]]))/CompensationAnalysis[[#This Row],[Target Market Salary]],"")</f>
        <v/>
      </c>
      <c r="V124" s="28"/>
      <c r="X124" s="28"/>
    </row>
    <row r="125" spans="1:24" ht="13.8" x14ac:dyDescent="0.25">
      <c r="A125" s="8"/>
      <c r="B125" s="8"/>
      <c r="C125" s="8"/>
      <c r="D125" s="8"/>
      <c r="E125" s="8"/>
      <c r="F125" s="8"/>
      <c r="G125" s="10"/>
      <c r="H125" s="29" t="str">
        <f>IFERROR(VLOOKUP(F125,'Jobs to Benchmark'!#REF!,1,FALSE),"")</f>
        <v/>
      </c>
      <c r="I125" s="15"/>
      <c r="J125" s="63"/>
      <c r="K125" s="63"/>
      <c r="L125" s="64"/>
      <c r="M125" s="65"/>
      <c r="N125" s="63"/>
      <c r="O125" s="66" t="str">
        <f>IFERROR(CompensationAnalysis[[#This Row],[Salary Band Average]]/CompensationAnalysis[[#This Row],[Target Market Salary]],"")</f>
        <v/>
      </c>
      <c r="P125" s="67" t="str">
        <f t="shared" si="10"/>
        <v/>
      </c>
      <c r="Q125" s="63">
        <f>IFERROR(CompensationAnalysis[[#This Row],[Current Base Salary]]-CompensationAnalysis[[#This Row],[Target Market Salary]],"")</f>
        <v>0</v>
      </c>
      <c r="R125" s="12"/>
      <c r="S125" s="63">
        <f t="shared" si="11"/>
        <v>0</v>
      </c>
      <c r="T125" s="63">
        <f>CompensationAnalysis[[#This Row],[Base Increase Amount $]]+CompensationAnalysis[[#This Row],[Current Base Salary]]</f>
        <v>0</v>
      </c>
      <c r="U125" s="67" t="str">
        <f>IFERROR(((CompensationAnalysis[[#This Row],[Current Base Salary]]+CompensationAnalysis[[#This Row],[Base Increase Amount $]]))/CompensationAnalysis[[#This Row],[Target Market Salary]],"")</f>
        <v/>
      </c>
      <c r="V125" s="28"/>
      <c r="X125" s="28"/>
    </row>
    <row r="126" spans="1:24" ht="13.8" x14ac:dyDescent="0.25">
      <c r="A126" s="8"/>
      <c r="B126" s="8"/>
      <c r="C126" s="8"/>
      <c r="D126" s="8"/>
      <c r="E126" s="8"/>
      <c r="F126" s="8"/>
      <c r="G126" s="10"/>
      <c r="H126" s="29" t="str">
        <f>IFERROR(VLOOKUP(F126,'Jobs to Benchmark'!#REF!,1,FALSE),"")</f>
        <v/>
      </c>
      <c r="I126" s="15"/>
      <c r="J126" s="63"/>
      <c r="K126" s="63"/>
      <c r="L126" s="64"/>
      <c r="M126" s="65"/>
      <c r="N126" s="63"/>
      <c r="O126" s="66" t="str">
        <f>IFERROR(CompensationAnalysis[[#This Row],[Salary Band Average]]/CompensationAnalysis[[#This Row],[Target Market Salary]],"")</f>
        <v/>
      </c>
      <c r="P126" s="67" t="str">
        <f t="shared" si="10"/>
        <v/>
      </c>
      <c r="Q126" s="63">
        <f>IFERROR(CompensationAnalysis[[#This Row],[Current Base Salary]]-CompensationAnalysis[[#This Row],[Target Market Salary]],"")</f>
        <v>0</v>
      </c>
      <c r="R126" s="12"/>
      <c r="S126" s="63">
        <f t="shared" si="11"/>
        <v>0</v>
      </c>
      <c r="T126" s="63">
        <f>CompensationAnalysis[[#This Row],[Base Increase Amount $]]+CompensationAnalysis[[#This Row],[Current Base Salary]]</f>
        <v>0</v>
      </c>
      <c r="U126" s="67" t="str">
        <f>IFERROR(((CompensationAnalysis[[#This Row],[Current Base Salary]]+CompensationAnalysis[[#This Row],[Base Increase Amount $]]))/CompensationAnalysis[[#This Row],[Target Market Salary]],"")</f>
        <v/>
      </c>
      <c r="V126" s="28"/>
      <c r="X126" s="28"/>
    </row>
    <row r="127" spans="1:24" ht="13.8" x14ac:dyDescent="0.25">
      <c r="A127" s="8"/>
      <c r="B127" s="8"/>
      <c r="C127" s="8"/>
      <c r="D127" s="8"/>
      <c r="E127" s="8"/>
      <c r="F127" s="8"/>
      <c r="G127" s="10"/>
      <c r="H127" s="29" t="str">
        <f>IFERROR(VLOOKUP(F127,'Jobs to Benchmark'!#REF!,1,FALSE),"")</f>
        <v/>
      </c>
      <c r="I127" s="15"/>
      <c r="J127" s="63"/>
      <c r="K127" s="63"/>
      <c r="L127" s="64"/>
      <c r="M127" s="65"/>
      <c r="N127" s="63"/>
      <c r="O127" s="66" t="str">
        <f>IFERROR(CompensationAnalysis[[#This Row],[Salary Band Average]]/CompensationAnalysis[[#This Row],[Target Market Salary]],"")</f>
        <v/>
      </c>
      <c r="P127" s="67" t="str">
        <f t="shared" si="10"/>
        <v/>
      </c>
      <c r="Q127" s="63">
        <f>IFERROR(CompensationAnalysis[[#This Row],[Current Base Salary]]-CompensationAnalysis[[#This Row],[Target Market Salary]],"")</f>
        <v>0</v>
      </c>
      <c r="R127" s="12"/>
      <c r="S127" s="63">
        <f t="shared" si="11"/>
        <v>0</v>
      </c>
      <c r="T127" s="63">
        <f>CompensationAnalysis[[#This Row],[Base Increase Amount $]]+CompensationAnalysis[[#This Row],[Current Base Salary]]</f>
        <v>0</v>
      </c>
      <c r="U127" s="67" t="str">
        <f>IFERROR(((CompensationAnalysis[[#This Row],[Current Base Salary]]+CompensationAnalysis[[#This Row],[Base Increase Amount $]]))/CompensationAnalysis[[#This Row],[Target Market Salary]],"")</f>
        <v/>
      </c>
      <c r="V127" s="28"/>
      <c r="X127" s="28"/>
    </row>
    <row r="128" spans="1:24" ht="13.8" x14ac:dyDescent="0.25">
      <c r="A128" s="8"/>
      <c r="B128" s="8"/>
      <c r="C128" s="8"/>
      <c r="D128" s="8"/>
      <c r="E128" s="8"/>
      <c r="F128" s="8"/>
      <c r="G128" s="10"/>
      <c r="H128" s="29" t="str">
        <f>IFERROR(VLOOKUP(F128,'Jobs to Benchmark'!#REF!,1,FALSE),"")</f>
        <v/>
      </c>
      <c r="I128" s="15"/>
      <c r="J128" s="63"/>
      <c r="K128" s="63"/>
      <c r="L128" s="64"/>
      <c r="M128" s="65"/>
      <c r="N128" s="63"/>
      <c r="O128" s="66" t="str">
        <f>IFERROR(CompensationAnalysis[[#This Row],[Salary Band Average]]/CompensationAnalysis[[#This Row],[Target Market Salary]],"")</f>
        <v/>
      </c>
      <c r="P128" s="67" t="str">
        <f t="shared" si="10"/>
        <v/>
      </c>
      <c r="Q128" s="63">
        <f>IFERROR(CompensationAnalysis[[#This Row],[Current Base Salary]]-CompensationAnalysis[[#This Row],[Target Market Salary]],"")</f>
        <v>0</v>
      </c>
      <c r="R128" s="12"/>
      <c r="S128" s="63">
        <f t="shared" si="11"/>
        <v>0</v>
      </c>
      <c r="T128" s="63">
        <f>CompensationAnalysis[[#This Row],[Base Increase Amount $]]+CompensationAnalysis[[#This Row],[Current Base Salary]]</f>
        <v>0</v>
      </c>
      <c r="U128" s="67" t="str">
        <f>IFERROR(((CompensationAnalysis[[#This Row],[Current Base Salary]]+CompensationAnalysis[[#This Row],[Base Increase Amount $]]))/CompensationAnalysis[[#This Row],[Target Market Salary]],"")</f>
        <v/>
      </c>
      <c r="V128" s="28"/>
      <c r="X128" s="28"/>
    </row>
    <row r="129" spans="1:24" ht="13.8" x14ac:dyDescent="0.25">
      <c r="A129" s="8"/>
      <c r="B129" s="8"/>
      <c r="C129" s="8"/>
      <c r="D129" s="8"/>
      <c r="E129" s="8"/>
      <c r="F129" s="8"/>
      <c r="G129" s="10"/>
      <c r="H129" s="29" t="str">
        <f>IFERROR(VLOOKUP(F129,'Jobs to Benchmark'!#REF!,1,FALSE),"")</f>
        <v/>
      </c>
      <c r="I129" s="15"/>
      <c r="J129" s="63"/>
      <c r="K129" s="63"/>
      <c r="L129" s="64"/>
      <c r="M129" s="65"/>
      <c r="N129" s="63"/>
      <c r="O129" s="66" t="str">
        <f>IFERROR(CompensationAnalysis[[#This Row],[Salary Band Average]]/CompensationAnalysis[[#This Row],[Target Market Salary]],"")</f>
        <v/>
      </c>
      <c r="P129" s="67" t="str">
        <f t="shared" si="10"/>
        <v/>
      </c>
      <c r="Q129" s="63">
        <f>IFERROR(CompensationAnalysis[[#This Row],[Current Base Salary]]-CompensationAnalysis[[#This Row],[Target Market Salary]],"")</f>
        <v>0</v>
      </c>
      <c r="R129" s="12"/>
      <c r="S129" s="63">
        <f t="shared" si="11"/>
        <v>0</v>
      </c>
      <c r="T129" s="63">
        <f>CompensationAnalysis[[#This Row],[Base Increase Amount $]]+CompensationAnalysis[[#This Row],[Current Base Salary]]</f>
        <v>0</v>
      </c>
      <c r="U129" s="67" t="str">
        <f>IFERROR(((CompensationAnalysis[[#This Row],[Current Base Salary]]+CompensationAnalysis[[#This Row],[Base Increase Amount $]]))/CompensationAnalysis[[#This Row],[Target Market Salary]],"")</f>
        <v/>
      </c>
      <c r="V129" s="28"/>
      <c r="X129" s="28"/>
    </row>
    <row r="130" spans="1:24" ht="13.8" x14ac:dyDescent="0.25">
      <c r="A130" s="8"/>
      <c r="B130" s="8"/>
      <c r="C130" s="8"/>
      <c r="D130" s="8"/>
      <c r="E130" s="8"/>
      <c r="F130" s="8"/>
      <c r="G130" s="10"/>
      <c r="H130" s="29" t="str">
        <f>IFERROR(VLOOKUP(F130,'Jobs to Benchmark'!#REF!,1,FALSE),"")</f>
        <v/>
      </c>
      <c r="I130" s="15"/>
      <c r="J130" s="63"/>
      <c r="K130" s="63"/>
      <c r="L130" s="64"/>
      <c r="M130" s="65"/>
      <c r="N130" s="63"/>
      <c r="O130" s="66" t="str">
        <f>IFERROR(CompensationAnalysis[[#This Row],[Salary Band Average]]/CompensationAnalysis[[#This Row],[Target Market Salary]],"")</f>
        <v/>
      </c>
      <c r="P130" s="67" t="str">
        <f t="shared" si="10"/>
        <v/>
      </c>
      <c r="Q130" s="63">
        <f>IFERROR(CompensationAnalysis[[#This Row],[Current Base Salary]]-CompensationAnalysis[[#This Row],[Target Market Salary]],"")</f>
        <v>0</v>
      </c>
      <c r="R130" s="12"/>
      <c r="S130" s="63">
        <f t="shared" si="11"/>
        <v>0</v>
      </c>
      <c r="T130" s="63">
        <f>CompensationAnalysis[[#This Row],[Base Increase Amount $]]+CompensationAnalysis[[#This Row],[Current Base Salary]]</f>
        <v>0</v>
      </c>
      <c r="U130" s="67" t="str">
        <f>IFERROR(((CompensationAnalysis[[#This Row],[Current Base Salary]]+CompensationAnalysis[[#This Row],[Base Increase Amount $]]))/CompensationAnalysis[[#This Row],[Target Market Salary]],"")</f>
        <v/>
      </c>
      <c r="V130" s="28"/>
      <c r="X130" s="28"/>
    </row>
    <row r="131" spans="1:24" ht="13.8" x14ac:dyDescent="0.25">
      <c r="A131" s="8"/>
      <c r="B131" s="8"/>
      <c r="C131" s="8"/>
      <c r="D131" s="8"/>
      <c r="E131" s="8"/>
      <c r="F131" s="8"/>
      <c r="G131" s="10"/>
      <c r="H131" s="29" t="str">
        <f>IFERROR(VLOOKUP(F131,'Jobs to Benchmark'!#REF!,1,FALSE),"")</f>
        <v/>
      </c>
      <c r="I131" s="15"/>
      <c r="J131" s="63"/>
      <c r="K131" s="63"/>
      <c r="L131" s="64"/>
      <c r="M131" s="65"/>
      <c r="N131" s="63"/>
      <c r="O131" s="66" t="str">
        <f>IFERROR(CompensationAnalysis[[#This Row],[Salary Band Average]]/CompensationAnalysis[[#This Row],[Target Market Salary]],"")</f>
        <v/>
      </c>
      <c r="P131" s="67" t="str">
        <f t="shared" si="10"/>
        <v/>
      </c>
      <c r="Q131" s="63">
        <f>IFERROR(CompensationAnalysis[[#This Row],[Current Base Salary]]-CompensationAnalysis[[#This Row],[Target Market Salary]],"")</f>
        <v>0</v>
      </c>
      <c r="R131" s="12"/>
      <c r="S131" s="63">
        <f t="shared" si="11"/>
        <v>0</v>
      </c>
      <c r="T131" s="63">
        <f>CompensationAnalysis[[#This Row],[Base Increase Amount $]]+CompensationAnalysis[[#This Row],[Current Base Salary]]</f>
        <v>0</v>
      </c>
      <c r="U131" s="67" t="str">
        <f>IFERROR(((CompensationAnalysis[[#This Row],[Current Base Salary]]+CompensationAnalysis[[#This Row],[Base Increase Amount $]]))/CompensationAnalysis[[#This Row],[Target Market Salary]],"")</f>
        <v/>
      </c>
      <c r="V131" s="28"/>
      <c r="X131" s="28"/>
    </row>
    <row r="132" spans="1:24" ht="13.8" x14ac:dyDescent="0.25">
      <c r="A132" s="8"/>
      <c r="B132" s="8"/>
      <c r="C132" s="8"/>
      <c r="D132" s="8"/>
      <c r="E132" s="8"/>
      <c r="F132" s="8"/>
      <c r="G132" s="10"/>
      <c r="H132" s="29" t="str">
        <f>IFERROR(VLOOKUP(F132,'Jobs to Benchmark'!#REF!,1,FALSE),"")</f>
        <v/>
      </c>
      <c r="I132" s="15"/>
      <c r="J132" s="63"/>
      <c r="K132" s="63"/>
      <c r="L132" s="64"/>
      <c r="M132" s="65"/>
      <c r="N132" s="63"/>
      <c r="O132" s="66" t="str">
        <f>IFERROR(CompensationAnalysis[[#This Row],[Salary Band Average]]/CompensationAnalysis[[#This Row],[Target Market Salary]],"")</f>
        <v/>
      </c>
      <c r="P132" s="67" t="str">
        <f t="shared" si="10"/>
        <v/>
      </c>
      <c r="Q132" s="63">
        <f>IFERROR(CompensationAnalysis[[#This Row],[Current Base Salary]]-CompensationAnalysis[[#This Row],[Target Market Salary]],"")</f>
        <v>0</v>
      </c>
      <c r="R132" s="12"/>
      <c r="S132" s="63">
        <f t="shared" si="11"/>
        <v>0</v>
      </c>
      <c r="T132" s="63">
        <f>CompensationAnalysis[[#This Row],[Base Increase Amount $]]+CompensationAnalysis[[#This Row],[Current Base Salary]]</f>
        <v>0</v>
      </c>
      <c r="U132" s="67" t="str">
        <f>IFERROR(((CompensationAnalysis[[#This Row],[Current Base Salary]]+CompensationAnalysis[[#This Row],[Base Increase Amount $]]))/CompensationAnalysis[[#This Row],[Target Market Salary]],"")</f>
        <v/>
      </c>
      <c r="V132" s="28"/>
      <c r="X132" s="28"/>
    </row>
    <row r="133" spans="1:24" ht="13.8" x14ac:dyDescent="0.25">
      <c r="A133" s="8"/>
      <c r="B133" s="8"/>
      <c r="C133" s="8"/>
      <c r="D133" s="8"/>
      <c r="E133" s="8"/>
      <c r="F133" s="8"/>
      <c r="G133" s="10"/>
      <c r="H133" s="29" t="str">
        <f>IFERROR(VLOOKUP(F133,'Jobs to Benchmark'!#REF!,1,FALSE),"")</f>
        <v/>
      </c>
      <c r="I133" s="15"/>
      <c r="J133" s="63"/>
      <c r="K133" s="63"/>
      <c r="L133" s="64"/>
      <c r="M133" s="65"/>
      <c r="N133" s="63"/>
      <c r="O133" s="66" t="str">
        <f>IFERROR(CompensationAnalysis[[#This Row],[Salary Band Average]]/CompensationAnalysis[[#This Row],[Target Market Salary]],"")</f>
        <v/>
      </c>
      <c r="P133" s="67" t="str">
        <f t="shared" si="10"/>
        <v/>
      </c>
      <c r="Q133" s="63">
        <f>IFERROR(CompensationAnalysis[[#This Row],[Current Base Salary]]-CompensationAnalysis[[#This Row],[Target Market Salary]],"")</f>
        <v>0</v>
      </c>
      <c r="R133" s="12"/>
      <c r="S133" s="63">
        <f t="shared" si="11"/>
        <v>0</v>
      </c>
      <c r="T133" s="63">
        <f>CompensationAnalysis[[#This Row],[Base Increase Amount $]]+CompensationAnalysis[[#This Row],[Current Base Salary]]</f>
        <v>0</v>
      </c>
      <c r="U133" s="67" t="str">
        <f>IFERROR(((CompensationAnalysis[[#This Row],[Current Base Salary]]+CompensationAnalysis[[#This Row],[Base Increase Amount $]]))/CompensationAnalysis[[#This Row],[Target Market Salary]],"")</f>
        <v/>
      </c>
      <c r="V133" s="28"/>
      <c r="X133" s="28"/>
    </row>
    <row r="134" spans="1:24" ht="13.8" x14ac:dyDescent="0.25">
      <c r="A134" s="8"/>
      <c r="B134" s="8"/>
      <c r="C134" s="8"/>
      <c r="D134" s="8"/>
      <c r="E134" s="8"/>
      <c r="F134" s="8"/>
      <c r="G134" s="10"/>
      <c r="H134" s="29" t="str">
        <f>IFERROR(VLOOKUP(F134,'Jobs to Benchmark'!#REF!,1,FALSE),"")</f>
        <v/>
      </c>
      <c r="I134" s="15"/>
      <c r="J134" s="63"/>
      <c r="K134" s="63"/>
      <c r="L134" s="64"/>
      <c r="M134" s="65"/>
      <c r="N134" s="63"/>
      <c r="O134" s="66" t="str">
        <f>IFERROR(CompensationAnalysis[[#This Row],[Salary Band Average]]/CompensationAnalysis[[#This Row],[Target Market Salary]],"")</f>
        <v/>
      </c>
      <c r="P134" s="67" t="str">
        <f t="shared" ref="P134:P197" si="14">IFERROR(G134/N134,"")</f>
        <v/>
      </c>
      <c r="Q134" s="63">
        <f>IFERROR(CompensationAnalysis[[#This Row],[Current Base Salary]]-CompensationAnalysis[[#This Row],[Target Market Salary]],"")</f>
        <v>0</v>
      </c>
      <c r="R134" s="12"/>
      <c r="S134" s="63">
        <f t="shared" ref="S134:S197" si="15">IFERROR(G134*R134,"")</f>
        <v>0</v>
      </c>
      <c r="T134" s="63">
        <f>CompensationAnalysis[[#This Row],[Base Increase Amount $]]+CompensationAnalysis[[#This Row],[Current Base Salary]]</f>
        <v>0</v>
      </c>
      <c r="U134" s="67" t="str">
        <f>IFERROR(((CompensationAnalysis[[#This Row],[Current Base Salary]]+CompensationAnalysis[[#This Row],[Base Increase Amount $]]))/CompensationAnalysis[[#This Row],[Target Market Salary]],"")</f>
        <v/>
      </c>
      <c r="V134" s="28"/>
      <c r="X134" s="28"/>
    </row>
    <row r="135" spans="1:24" ht="13.8" x14ac:dyDescent="0.25">
      <c r="A135" s="8"/>
      <c r="B135" s="8"/>
      <c r="C135" s="8"/>
      <c r="D135" s="8"/>
      <c r="E135" s="8"/>
      <c r="F135" s="8"/>
      <c r="G135" s="10"/>
      <c r="H135" s="29" t="str">
        <f>IFERROR(VLOOKUP(F135,'Jobs to Benchmark'!#REF!,1,FALSE),"")</f>
        <v/>
      </c>
      <c r="I135" s="15"/>
      <c r="J135" s="63"/>
      <c r="K135" s="63"/>
      <c r="L135" s="64"/>
      <c r="M135" s="65"/>
      <c r="N135" s="63"/>
      <c r="O135" s="66" t="str">
        <f>IFERROR(CompensationAnalysis[[#This Row],[Salary Band Average]]/CompensationAnalysis[[#This Row],[Target Market Salary]],"")</f>
        <v/>
      </c>
      <c r="P135" s="67" t="str">
        <f t="shared" si="14"/>
        <v/>
      </c>
      <c r="Q135" s="63">
        <f>IFERROR(CompensationAnalysis[[#This Row],[Current Base Salary]]-CompensationAnalysis[[#This Row],[Target Market Salary]],"")</f>
        <v>0</v>
      </c>
      <c r="R135" s="12"/>
      <c r="S135" s="63">
        <f t="shared" si="15"/>
        <v>0</v>
      </c>
      <c r="T135" s="63">
        <f>CompensationAnalysis[[#This Row],[Base Increase Amount $]]+CompensationAnalysis[[#This Row],[Current Base Salary]]</f>
        <v>0</v>
      </c>
      <c r="U135" s="67" t="str">
        <f>IFERROR(((CompensationAnalysis[[#This Row],[Current Base Salary]]+CompensationAnalysis[[#This Row],[Base Increase Amount $]]))/CompensationAnalysis[[#This Row],[Target Market Salary]],"")</f>
        <v/>
      </c>
      <c r="V135" s="28"/>
      <c r="X135" s="28"/>
    </row>
    <row r="136" spans="1:24" ht="13.8" x14ac:dyDescent="0.25">
      <c r="A136" s="8"/>
      <c r="B136" s="8"/>
      <c r="C136" s="8"/>
      <c r="D136" s="8"/>
      <c r="E136" s="8"/>
      <c r="F136" s="8"/>
      <c r="G136" s="10"/>
      <c r="H136" s="29" t="str">
        <f>IFERROR(VLOOKUP(F136,'Jobs to Benchmark'!#REF!,1,FALSE),"")</f>
        <v/>
      </c>
      <c r="I136" s="15"/>
      <c r="J136" s="63"/>
      <c r="K136" s="63"/>
      <c r="L136" s="64"/>
      <c r="M136" s="65"/>
      <c r="N136" s="63"/>
      <c r="O136" s="66" t="str">
        <f>IFERROR(CompensationAnalysis[[#This Row],[Salary Band Average]]/CompensationAnalysis[[#This Row],[Target Market Salary]],"")</f>
        <v/>
      </c>
      <c r="P136" s="67" t="str">
        <f t="shared" si="14"/>
        <v/>
      </c>
      <c r="Q136" s="63">
        <f>IFERROR(CompensationAnalysis[[#This Row],[Current Base Salary]]-CompensationAnalysis[[#This Row],[Target Market Salary]],"")</f>
        <v>0</v>
      </c>
      <c r="R136" s="12"/>
      <c r="S136" s="63">
        <f t="shared" si="15"/>
        <v>0</v>
      </c>
      <c r="T136" s="63">
        <f>CompensationAnalysis[[#This Row],[Base Increase Amount $]]+CompensationAnalysis[[#This Row],[Current Base Salary]]</f>
        <v>0</v>
      </c>
      <c r="U136" s="67" t="str">
        <f>IFERROR(((CompensationAnalysis[[#This Row],[Current Base Salary]]+CompensationAnalysis[[#This Row],[Base Increase Amount $]]))/CompensationAnalysis[[#This Row],[Target Market Salary]],"")</f>
        <v/>
      </c>
      <c r="V136" s="28"/>
      <c r="X136" s="28"/>
    </row>
    <row r="137" spans="1:24" ht="13.8" x14ac:dyDescent="0.25">
      <c r="A137" s="8"/>
      <c r="B137" s="8"/>
      <c r="C137" s="8"/>
      <c r="D137" s="8"/>
      <c r="E137" s="8"/>
      <c r="F137" s="8"/>
      <c r="G137" s="10"/>
      <c r="H137" s="29" t="str">
        <f>IFERROR(VLOOKUP(F137,'Jobs to Benchmark'!#REF!,1,FALSE),"")</f>
        <v/>
      </c>
      <c r="I137" s="15"/>
      <c r="J137" s="63"/>
      <c r="K137" s="63"/>
      <c r="L137" s="64"/>
      <c r="M137" s="65"/>
      <c r="N137" s="63"/>
      <c r="O137" s="66" t="str">
        <f>IFERROR(CompensationAnalysis[[#This Row],[Salary Band Average]]/CompensationAnalysis[[#This Row],[Target Market Salary]],"")</f>
        <v/>
      </c>
      <c r="P137" s="67" t="str">
        <f t="shared" si="14"/>
        <v/>
      </c>
      <c r="Q137" s="63">
        <f>IFERROR(CompensationAnalysis[[#This Row],[Current Base Salary]]-CompensationAnalysis[[#This Row],[Target Market Salary]],"")</f>
        <v>0</v>
      </c>
      <c r="R137" s="12"/>
      <c r="S137" s="63">
        <f t="shared" si="15"/>
        <v>0</v>
      </c>
      <c r="T137" s="63">
        <f>CompensationAnalysis[[#This Row],[Base Increase Amount $]]+CompensationAnalysis[[#This Row],[Current Base Salary]]</f>
        <v>0</v>
      </c>
      <c r="U137" s="67" t="str">
        <f>IFERROR(((CompensationAnalysis[[#This Row],[Current Base Salary]]+CompensationAnalysis[[#This Row],[Base Increase Amount $]]))/CompensationAnalysis[[#This Row],[Target Market Salary]],"")</f>
        <v/>
      </c>
      <c r="V137" s="28"/>
      <c r="X137" s="28"/>
    </row>
    <row r="138" spans="1:24" ht="13.8" x14ac:dyDescent="0.25">
      <c r="A138" s="8"/>
      <c r="B138" s="8"/>
      <c r="C138" s="8"/>
      <c r="D138" s="8"/>
      <c r="E138" s="8"/>
      <c r="F138" s="8"/>
      <c r="G138" s="10"/>
      <c r="H138" s="29" t="str">
        <f>IFERROR(VLOOKUP(F138,'Jobs to Benchmark'!#REF!,1,FALSE),"")</f>
        <v/>
      </c>
      <c r="I138" s="15"/>
      <c r="J138" s="63"/>
      <c r="K138" s="63"/>
      <c r="L138" s="64"/>
      <c r="M138" s="65"/>
      <c r="N138" s="63"/>
      <c r="O138" s="66" t="str">
        <f>IFERROR(CompensationAnalysis[[#This Row],[Salary Band Average]]/CompensationAnalysis[[#This Row],[Target Market Salary]],"")</f>
        <v/>
      </c>
      <c r="P138" s="67" t="str">
        <f t="shared" si="14"/>
        <v/>
      </c>
      <c r="Q138" s="63">
        <f>IFERROR(CompensationAnalysis[[#This Row],[Current Base Salary]]-CompensationAnalysis[[#This Row],[Target Market Salary]],"")</f>
        <v>0</v>
      </c>
      <c r="R138" s="12"/>
      <c r="S138" s="63">
        <f t="shared" si="15"/>
        <v>0</v>
      </c>
      <c r="T138" s="63">
        <f>CompensationAnalysis[[#This Row],[Base Increase Amount $]]+CompensationAnalysis[[#This Row],[Current Base Salary]]</f>
        <v>0</v>
      </c>
      <c r="U138" s="67" t="str">
        <f>IFERROR(((CompensationAnalysis[[#This Row],[Current Base Salary]]+CompensationAnalysis[[#This Row],[Base Increase Amount $]]))/CompensationAnalysis[[#This Row],[Target Market Salary]],"")</f>
        <v/>
      </c>
      <c r="V138" s="28"/>
      <c r="X138" s="28"/>
    </row>
    <row r="139" spans="1:24" ht="13.8" x14ac:dyDescent="0.25">
      <c r="A139" s="8"/>
      <c r="B139" s="8"/>
      <c r="C139" s="8"/>
      <c r="D139" s="8"/>
      <c r="E139" s="8"/>
      <c r="F139" s="8"/>
      <c r="G139" s="10"/>
      <c r="H139" s="29" t="str">
        <f>IFERROR(VLOOKUP(F139,'Jobs to Benchmark'!#REF!,1,FALSE),"")</f>
        <v/>
      </c>
      <c r="I139" s="15"/>
      <c r="J139" s="63"/>
      <c r="K139" s="63"/>
      <c r="L139" s="64"/>
      <c r="M139" s="65"/>
      <c r="N139" s="63"/>
      <c r="O139" s="66" t="str">
        <f>IFERROR(CompensationAnalysis[[#This Row],[Salary Band Average]]/CompensationAnalysis[[#This Row],[Target Market Salary]],"")</f>
        <v/>
      </c>
      <c r="P139" s="67" t="str">
        <f t="shared" si="14"/>
        <v/>
      </c>
      <c r="Q139" s="63">
        <f>IFERROR(CompensationAnalysis[[#This Row],[Current Base Salary]]-CompensationAnalysis[[#This Row],[Target Market Salary]],"")</f>
        <v>0</v>
      </c>
      <c r="R139" s="12"/>
      <c r="S139" s="63">
        <f t="shared" si="15"/>
        <v>0</v>
      </c>
      <c r="T139" s="63">
        <f>CompensationAnalysis[[#This Row],[Base Increase Amount $]]+CompensationAnalysis[[#This Row],[Current Base Salary]]</f>
        <v>0</v>
      </c>
      <c r="U139" s="67" t="str">
        <f>IFERROR(((CompensationAnalysis[[#This Row],[Current Base Salary]]+CompensationAnalysis[[#This Row],[Base Increase Amount $]]))/CompensationAnalysis[[#This Row],[Target Market Salary]],"")</f>
        <v/>
      </c>
      <c r="V139" s="28"/>
      <c r="X139" s="28"/>
    </row>
    <row r="140" spans="1:24" ht="13.8" x14ac:dyDescent="0.25">
      <c r="A140" s="8"/>
      <c r="B140" s="8"/>
      <c r="C140" s="8"/>
      <c r="D140" s="8"/>
      <c r="E140" s="8"/>
      <c r="F140" s="8"/>
      <c r="G140" s="10"/>
      <c r="H140" s="29" t="str">
        <f>IFERROR(VLOOKUP(F140,'Jobs to Benchmark'!#REF!,1,FALSE),"")</f>
        <v/>
      </c>
      <c r="I140" s="15"/>
      <c r="J140" s="63"/>
      <c r="K140" s="63"/>
      <c r="L140" s="64"/>
      <c r="M140" s="65"/>
      <c r="N140" s="63"/>
      <c r="O140" s="66" t="str">
        <f>IFERROR(CompensationAnalysis[[#This Row],[Salary Band Average]]/CompensationAnalysis[[#This Row],[Target Market Salary]],"")</f>
        <v/>
      </c>
      <c r="P140" s="67" t="str">
        <f t="shared" si="14"/>
        <v/>
      </c>
      <c r="Q140" s="63">
        <f>IFERROR(CompensationAnalysis[[#This Row],[Current Base Salary]]-CompensationAnalysis[[#This Row],[Target Market Salary]],"")</f>
        <v>0</v>
      </c>
      <c r="R140" s="12"/>
      <c r="S140" s="63">
        <f t="shared" si="15"/>
        <v>0</v>
      </c>
      <c r="T140" s="63">
        <f>CompensationAnalysis[[#This Row],[Base Increase Amount $]]+CompensationAnalysis[[#This Row],[Current Base Salary]]</f>
        <v>0</v>
      </c>
      <c r="U140" s="67" t="str">
        <f>IFERROR(((CompensationAnalysis[[#This Row],[Current Base Salary]]+CompensationAnalysis[[#This Row],[Base Increase Amount $]]))/CompensationAnalysis[[#This Row],[Target Market Salary]],"")</f>
        <v/>
      </c>
      <c r="V140" s="28"/>
      <c r="X140" s="28"/>
    </row>
    <row r="141" spans="1:24" ht="13.8" x14ac:dyDescent="0.25">
      <c r="A141" s="8"/>
      <c r="B141" s="8"/>
      <c r="C141" s="8"/>
      <c r="D141" s="8"/>
      <c r="E141" s="8"/>
      <c r="F141" s="8"/>
      <c r="G141" s="10"/>
      <c r="H141" s="29" t="str">
        <f>IFERROR(VLOOKUP(F141,'Jobs to Benchmark'!#REF!,1,FALSE),"")</f>
        <v/>
      </c>
      <c r="I141" s="15"/>
      <c r="J141" s="63"/>
      <c r="K141" s="63"/>
      <c r="L141" s="64"/>
      <c r="M141" s="65"/>
      <c r="N141" s="63"/>
      <c r="O141" s="66" t="str">
        <f>IFERROR(CompensationAnalysis[[#This Row],[Salary Band Average]]/CompensationAnalysis[[#This Row],[Target Market Salary]],"")</f>
        <v/>
      </c>
      <c r="P141" s="67" t="str">
        <f t="shared" si="14"/>
        <v/>
      </c>
      <c r="Q141" s="63">
        <f>IFERROR(CompensationAnalysis[[#This Row],[Current Base Salary]]-CompensationAnalysis[[#This Row],[Target Market Salary]],"")</f>
        <v>0</v>
      </c>
      <c r="R141" s="12"/>
      <c r="S141" s="63">
        <f t="shared" si="15"/>
        <v>0</v>
      </c>
      <c r="T141" s="63">
        <f>CompensationAnalysis[[#This Row],[Base Increase Amount $]]+CompensationAnalysis[[#This Row],[Current Base Salary]]</f>
        <v>0</v>
      </c>
      <c r="U141" s="67" t="str">
        <f>IFERROR(((CompensationAnalysis[[#This Row],[Current Base Salary]]+CompensationAnalysis[[#This Row],[Base Increase Amount $]]))/CompensationAnalysis[[#This Row],[Target Market Salary]],"")</f>
        <v/>
      </c>
      <c r="V141" s="28"/>
      <c r="X141" s="28"/>
    </row>
    <row r="142" spans="1:24" ht="13.8" x14ac:dyDescent="0.25">
      <c r="A142" s="8"/>
      <c r="B142" s="8"/>
      <c r="C142" s="8"/>
      <c r="D142" s="8"/>
      <c r="E142" s="8"/>
      <c r="F142" s="8"/>
      <c r="G142" s="10"/>
      <c r="H142" s="29" t="str">
        <f>IFERROR(VLOOKUP(F142,'Jobs to Benchmark'!#REF!,1,FALSE),"")</f>
        <v/>
      </c>
      <c r="I142" s="15"/>
      <c r="J142" s="63"/>
      <c r="K142" s="63"/>
      <c r="L142" s="64"/>
      <c r="M142" s="65"/>
      <c r="N142" s="63"/>
      <c r="O142" s="66" t="str">
        <f>IFERROR(CompensationAnalysis[[#This Row],[Salary Band Average]]/CompensationAnalysis[[#This Row],[Target Market Salary]],"")</f>
        <v/>
      </c>
      <c r="P142" s="67" t="str">
        <f t="shared" si="14"/>
        <v/>
      </c>
      <c r="Q142" s="63">
        <f>IFERROR(CompensationAnalysis[[#This Row],[Current Base Salary]]-CompensationAnalysis[[#This Row],[Target Market Salary]],"")</f>
        <v>0</v>
      </c>
      <c r="R142" s="12"/>
      <c r="S142" s="63">
        <f t="shared" si="15"/>
        <v>0</v>
      </c>
      <c r="T142" s="63">
        <f>CompensationAnalysis[[#This Row],[Base Increase Amount $]]+CompensationAnalysis[[#This Row],[Current Base Salary]]</f>
        <v>0</v>
      </c>
      <c r="U142" s="67" t="str">
        <f>IFERROR(((CompensationAnalysis[[#This Row],[Current Base Salary]]+CompensationAnalysis[[#This Row],[Base Increase Amount $]]))/CompensationAnalysis[[#This Row],[Target Market Salary]],"")</f>
        <v/>
      </c>
      <c r="V142" s="28"/>
      <c r="X142" s="28"/>
    </row>
    <row r="143" spans="1:24" ht="13.8" x14ac:dyDescent="0.25">
      <c r="A143" s="8"/>
      <c r="B143" s="8"/>
      <c r="C143" s="8"/>
      <c r="D143" s="8"/>
      <c r="E143" s="8"/>
      <c r="F143" s="8"/>
      <c r="G143" s="10"/>
      <c r="H143" s="29" t="str">
        <f>IFERROR(VLOOKUP(F143,'Jobs to Benchmark'!#REF!,1,FALSE),"")</f>
        <v/>
      </c>
      <c r="I143" s="15"/>
      <c r="J143" s="63"/>
      <c r="K143" s="63"/>
      <c r="L143" s="64"/>
      <c r="M143" s="65"/>
      <c r="N143" s="63"/>
      <c r="O143" s="66" t="str">
        <f>IFERROR(CompensationAnalysis[[#This Row],[Salary Band Average]]/CompensationAnalysis[[#This Row],[Target Market Salary]],"")</f>
        <v/>
      </c>
      <c r="P143" s="67" t="str">
        <f t="shared" si="14"/>
        <v/>
      </c>
      <c r="Q143" s="63">
        <f>IFERROR(CompensationAnalysis[[#This Row],[Current Base Salary]]-CompensationAnalysis[[#This Row],[Target Market Salary]],"")</f>
        <v>0</v>
      </c>
      <c r="R143" s="12"/>
      <c r="S143" s="63">
        <f t="shared" si="15"/>
        <v>0</v>
      </c>
      <c r="T143" s="63">
        <f>CompensationAnalysis[[#This Row],[Base Increase Amount $]]+CompensationAnalysis[[#This Row],[Current Base Salary]]</f>
        <v>0</v>
      </c>
      <c r="U143" s="67" t="str">
        <f>IFERROR(((CompensationAnalysis[[#This Row],[Current Base Salary]]+CompensationAnalysis[[#This Row],[Base Increase Amount $]]))/CompensationAnalysis[[#This Row],[Target Market Salary]],"")</f>
        <v/>
      </c>
      <c r="V143" s="28"/>
      <c r="X143" s="28"/>
    </row>
    <row r="144" spans="1:24" ht="13.8" x14ac:dyDescent="0.25">
      <c r="A144" s="8"/>
      <c r="B144" s="8"/>
      <c r="C144" s="8"/>
      <c r="D144" s="8"/>
      <c r="E144" s="8"/>
      <c r="F144" s="8"/>
      <c r="G144" s="10"/>
      <c r="H144" s="29" t="str">
        <f>IFERROR(VLOOKUP(F144,'Jobs to Benchmark'!#REF!,1,FALSE),"")</f>
        <v/>
      </c>
      <c r="I144" s="15"/>
      <c r="J144" s="63"/>
      <c r="K144" s="63"/>
      <c r="L144" s="64"/>
      <c r="M144" s="65"/>
      <c r="N144" s="63"/>
      <c r="O144" s="66" t="str">
        <f>IFERROR(CompensationAnalysis[[#This Row],[Salary Band Average]]/CompensationAnalysis[[#This Row],[Target Market Salary]],"")</f>
        <v/>
      </c>
      <c r="P144" s="67" t="str">
        <f t="shared" si="14"/>
        <v/>
      </c>
      <c r="Q144" s="63">
        <f>IFERROR(CompensationAnalysis[[#This Row],[Current Base Salary]]-CompensationAnalysis[[#This Row],[Target Market Salary]],"")</f>
        <v>0</v>
      </c>
      <c r="R144" s="12"/>
      <c r="S144" s="63">
        <f t="shared" si="15"/>
        <v>0</v>
      </c>
      <c r="T144" s="63">
        <f>CompensationAnalysis[[#This Row],[Base Increase Amount $]]+CompensationAnalysis[[#This Row],[Current Base Salary]]</f>
        <v>0</v>
      </c>
      <c r="U144" s="67" t="str">
        <f>IFERROR(((CompensationAnalysis[[#This Row],[Current Base Salary]]+CompensationAnalysis[[#This Row],[Base Increase Amount $]]))/CompensationAnalysis[[#This Row],[Target Market Salary]],"")</f>
        <v/>
      </c>
      <c r="V144" s="28"/>
      <c r="X144" s="28"/>
    </row>
    <row r="145" spans="1:24" ht="13.8" x14ac:dyDescent="0.25">
      <c r="A145" s="8"/>
      <c r="B145" s="8"/>
      <c r="C145" s="8"/>
      <c r="D145" s="8"/>
      <c r="E145" s="8"/>
      <c r="F145" s="8"/>
      <c r="G145" s="10"/>
      <c r="H145" s="29" t="str">
        <f>IFERROR(VLOOKUP(F145,'Jobs to Benchmark'!#REF!,1,FALSE),"")</f>
        <v/>
      </c>
      <c r="I145" s="15"/>
      <c r="J145" s="63"/>
      <c r="K145" s="63"/>
      <c r="L145" s="64"/>
      <c r="M145" s="65"/>
      <c r="N145" s="63"/>
      <c r="O145" s="66" t="str">
        <f>IFERROR(CompensationAnalysis[[#This Row],[Salary Band Average]]/CompensationAnalysis[[#This Row],[Target Market Salary]],"")</f>
        <v/>
      </c>
      <c r="P145" s="67" t="str">
        <f t="shared" si="14"/>
        <v/>
      </c>
      <c r="Q145" s="63">
        <f>IFERROR(CompensationAnalysis[[#This Row],[Current Base Salary]]-CompensationAnalysis[[#This Row],[Target Market Salary]],"")</f>
        <v>0</v>
      </c>
      <c r="R145" s="12"/>
      <c r="S145" s="63">
        <f t="shared" si="15"/>
        <v>0</v>
      </c>
      <c r="T145" s="63">
        <f>CompensationAnalysis[[#This Row],[Base Increase Amount $]]+CompensationAnalysis[[#This Row],[Current Base Salary]]</f>
        <v>0</v>
      </c>
      <c r="U145" s="67" t="str">
        <f>IFERROR(((CompensationAnalysis[[#This Row],[Current Base Salary]]+CompensationAnalysis[[#This Row],[Base Increase Amount $]]))/CompensationAnalysis[[#This Row],[Target Market Salary]],"")</f>
        <v/>
      </c>
      <c r="V145" s="28"/>
      <c r="X145" s="28"/>
    </row>
    <row r="146" spans="1:24" ht="13.8" x14ac:dyDescent="0.25">
      <c r="A146" s="8"/>
      <c r="B146" s="8"/>
      <c r="C146" s="8"/>
      <c r="D146" s="8"/>
      <c r="E146" s="8"/>
      <c r="F146" s="8"/>
      <c r="G146" s="10"/>
      <c r="H146" s="29" t="str">
        <f>IFERROR(VLOOKUP(F146,'Jobs to Benchmark'!#REF!,1,FALSE),"")</f>
        <v/>
      </c>
      <c r="I146" s="15"/>
      <c r="J146" s="63"/>
      <c r="K146" s="63"/>
      <c r="L146" s="64"/>
      <c r="M146" s="65"/>
      <c r="N146" s="63"/>
      <c r="O146" s="66" t="str">
        <f>IFERROR(CompensationAnalysis[[#This Row],[Salary Band Average]]/CompensationAnalysis[[#This Row],[Target Market Salary]],"")</f>
        <v/>
      </c>
      <c r="P146" s="67" t="str">
        <f t="shared" si="14"/>
        <v/>
      </c>
      <c r="Q146" s="63">
        <f>IFERROR(CompensationAnalysis[[#This Row],[Current Base Salary]]-CompensationAnalysis[[#This Row],[Target Market Salary]],"")</f>
        <v>0</v>
      </c>
      <c r="R146" s="12"/>
      <c r="S146" s="63">
        <f t="shared" si="15"/>
        <v>0</v>
      </c>
      <c r="T146" s="63">
        <f>CompensationAnalysis[[#This Row],[Base Increase Amount $]]+CompensationAnalysis[[#This Row],[Current Base Salary]]</f>
        <v>0</v>
      </c>
      <c r="U146" s="67" t="str">
        <f>IFERROR(((CompensationAnalysis[[#This Row],[Current Base Salary]]+CompensationAnalysis[[#This Row],[Base Increase Amount $]]))/CompensationAnalysis[[#This Row],[Target Market Salary]],"")</f>
        <v/>
      </c>
      <c r="V146" s="28"/>
      <c r="X146" s="28"/>
    </row>
    <row r="147" spans="1:24" ht="13.8" x14ac:dyDescent="0.25">
      <c r="A147" s="8"/>
      <c r="B147" s="8"/>
      <c r="C147" s="8"/>
      <c r="D147" s="8"/>
      <c r="E147" s="8"/>
      <c r="F147" s="8"/>
      <c r="G147" s="10"/>
      <c r="H147" s="29" t="str">
        <f>IFERROR(VLOOKUP(F147,'Jobs to Benchmark'!#REF!,1,FALSE),"")</f>
        <v/>
      </c>
      <c r="I147" s="15"/>
      <c r="J147" s="63"/>
      <c r="K147" s="63"/>
      <c r="L147" s="64"/>
      <c r="M147" s="65"/>
      <c r="N147" s="63"/>
      <c r="O147" s="66" t="str">
        <f>IFERROR(CompensationAnalysis[[#This Row],[Salary Band Average]]/CompensationAnalysis[[#This Row],[Target Market Salary]],"")</f>
        <v/>
      </c>
      <c r="P147" s="67" t="str">
        <f t="shared" si="14"/>
        <v/>
      </c>
      <c r="Q147" s="63">
        <f>IFERROR(CompensationAnalysis[[#This Row],[Current Base Salary]]-CompensationAnalysis[[#This Row],[Target Market Salary]],"")</f>
        <v>0</v>
      </c>
      <c r="R147" s="12"/>
      <c r="S147" s="63">
        <f t="shared" si="15"/>
        <v>0</v>
      </c>
      <c r="T147" s="63">
        <f>CompensationAnalysis[[#This Row],[Base Increase Amount $]]+CompensationAnalysis[[#This Row],[Current Base Salary]]</f>
        <v>0</v>
      </c>
      <c r="U147" s="67" t="str">
        <f>IFERROR(((CompensationAnalysis[[#This Row],[Current Base Salary]]+CompensationAnalysis[[#This Row],[Base Increase Amount $]]))/CompensationAnalysis[[#This Row],[Target Market Salary]],"")</f>
        <v/>
      </c>
      <c r="V147" s="28"/>
      <c r="X147" s="28"/>
    </row>
    <row r="148" spans="1:24" ht="13.8" x14ac:dyDescent="0.25">
      <c r="A148" s="8"/>
      <c r="B148" s="8"/>
      <c r="C148" s="8"/>
      <c r="D148" s="8"/>
      <c r="E148" s="8"/>
      <c r="F148" s="8"/>
      <c r="G148" s="10"/>
      <c r="H148" s="29" t="str">
        <f>IFERROR(VLOOKUP(F148,'Jobs to Benchmark'!#REF!,1,FALSE),"")</f>
        <v/>
      </c>
      <c r="I148" s="15"/>
      <c r="J148" s="63"/>
      <c r="K148" s="63"/>
      <c r="L148" s="64"/>
      <c r="M148" s="65"/>
      <c r="N148" s="63"/>
      <c r="O148" s="66" t="str">
        <f>IFERROR(CompensationAnalysis[[#This Row],[Salary Band Average]]/CompensationAnalysis[[#This Row],[Target Market Salary]],"")</f>
        <v/>
      </c>
      <c r="P148" s="67" t="str">
        <f t="shared" si="14"/>
        <v/>
      </c>
      <c r="Q148" s="63">
        <f>IFERROR(CompensationAnalysis[[#This Row],[Current Base Salary]]-CompensationAnalysis[[#This Row],[Target Market Salary]],"")</f>
        <v>0</v>
      </c>
      <c r="R148" s="12"/>
      <c r="S148" s="63">
        <f t="shared" si="15"/>
        <v>0</v>
      </c>
      <c r="T148" s="63">
        <f>CompensationAnalysis[[#This Row],[Base Increase Amount $]]+CompensationAnalysis[[#This Row],[Current Base Salary]]</f>
        <v>0</v>
      </c>
      <c r="U148" s="67" t="str">
        <f>IFERROR(((CompensationAnalysis[[#This Row],[Current Base Salary]]+CompensationAnalysis[[#This Row],[Base Increase Amount $]]))/CompensationAnalysis[[#This Row],[Target Market Salary]],"")</f>
        <v/>
      </c>
      <c r="V148" s="28"/>
      <c r="X148" s="28"/>
    </row>
    <row r="149" spans="1:24" ht="13.8" x14ac:dyDescent="0.25">
      <c r="A149" s="8"/>
      <c r="B149" s="8"/>
      <c r="C149" s="8"/>
      <c r="D149" s="8"/>
      <c r="E149" s="8"/>
      <c r="F149" s="8"/>
      <c r="G149" s="10"/>
      <c r="H149" s="29" t="str">
        <f>IFERROR(VLOOKUP(F149,'Jobs to Benchmark'!#REF!,1,FALSE),"")</f>
        <v/>
      </c>
      <c r="I149" s="15"/>
      <c r="J149" s="63"/>
      <c r="K149" s="63"/>
      <c r="L149" s="64"/>
      <c r="M149" s="65"/>
      <c r="N149" s="63"/>
      <c r="O149" s="66" t="str">
        <f>IFERROR(CompensationAnalysis[[#This Row],[Salary Band Average]]/CompensationAnalysis[[#This Row],[Target Market Salary]],"")</f>
        <v/>
      </c>
      <c r="P149" s="67" t="str">
        <f t="shared" si="14"/>
        <v/>
      </c>
      <c r="Q149" s="63">
        <f>IFERROR(CompensationAnalysis[[#This Row],[Current Base Salary]]-CompensationAnalysis[[#This Row],[Target Market Salary]],"")</f>
        <v>0</v>
      </c>
      <c r="R149" s="12"/>
      <c r="S149" s="63">
        <f t="shared" si="15"/>
        <v>0</v>
      </c>
      <c r="T149" s="63">
        <f>CompensationAnalysis[[#This Row],[Base Increase Amount $]]+CompensationAnalysis[[#This Row],[Current Base Salary]]</f>
        <v>0</v>
      </c>
      <c r="U149" s="67" t="str">
        <f>IFERROR(((CompensationAnalysis[[#This Row],[Current Base Salary]]+CompensationAnalysis[[#This Row],[Base Increase Amount $]]))/CompensationAnalysis[[#This Row],[Target Market Salary]],"")</f>
        <v/>
      </c>
      <c r="V149" s="28"/>
      <c r="X149" s="28"/>
    </row>
    <row r="150" spans="1:24" ht="13.8" x14ac:dyDescent="0.25">
      <c r="A150" s="8"/>
      <c r="B150" s="8"/>
      <c r="C150" s="8"/>
      <c r="D150" s="8"/>
      <c r="E150" s="8"/>
      <c r="F150" s="8"/>
      <c r="G150" s="10"/>
      <c r="H150" s="29" t="str">
        <f>IFERROR(VLOOKUP(F150,'Jobs to Benchmark'!#REF!,1,FALSE),"")</f>
        <v/>
      </c>
      <c r="I150" s="15"/>
      <c r="J150" s="63"/>
      <c r="K150" s="63"/>
      <c r="L150" s="64"/>
      <c r="M150" s="65"/>
      <c r="N150" s="63"/>
      <c r="O150" s="66" t="str">
        <f>IFERROR(CompensationAnalysis[[#This Row],[Salary Band Average]]/CompensationAnalysis[[#This Row],[Target Market Salary]],"")</f>
        <v/>
      </c>
      <c r="P150" s="67" t="str">
        <f t="shared" si="14"/>
        <v/>
      </c>
      <c r="Q150" s="63">
        <f>IFERROR(CompensationAnalysis[[#This Row],[Current Base Salary]]-CompensationAnalysis[[#This Row],[Target Market Salary]],"")</f>
        <v>0</v>
      </c>
      <c r="R150" s="12"/>
      <c r="S150" s="63">
        <f t="shared" si="15"/>
        <v>0</v>
      </c>
      <c r="T150" s="63">
        <f>CompensationAnalysis[[#This Row],[Base Increase Amount $]]+CompensationAnalysis[[#This Row],[Current Base Salary]]</f>
        <v>0</v>
      </c>
      <c r="U150" s="67" t="str">
        <f>IFERROR(((CompensationAnalysis[[#This Row],[Current Base Salary]]+CompensationAnalysis[[#This Row],[Base Increase Amount $]]))/CompensationAnalysis[[#This Row],[Target Market Salary]],"")</f>
        <v/>
      </c>
      <c r="V150" s="28"/>
      <c r="X150" s="28"/>
    </row>
    <row r="151" spans="1:24" ht="13.8" x14ac:dyDescent="0.25">
      <c r="A151" s="8"/>
      <c r="B151" s="8"/>
      <c r="C151" s="8"/>
      <c r="D151" s="8"/>
      <c r="E151" s="8"/>
      <c r="F151" s="8"/>
      <c r="G151" s="10"/>
      <c r="H151" s="29" t="str">
        <f>IFERROR(VLOOKUP(F151,'Jobs to Benchmark'!#REF!,1,FALSE),"")</f>
        <v/>
      </c>
      <c r="I151" s="15"/>
      <c r="J151" s="63"/>
      <c r="K151" s="63"/>
      <c r="L151" s="64"/>
      <c r="M151" s="65"/>
      <c r="N151" s="63"/>
      <c r="O151" s="66" t="str">
        <f>IFERROR(CompensationAnalysis[[#This Row],[Salary Band Average]]/CompensationAnalysis[[#This Row],[Target Market Salary]],"")</f>
        <v/>
      </c>
      <c r="P151" s="67" t="str">
        <f t="shared" si="14"/>
        <v/>
      </c>
      <c r="Q151" s="63">
        <f>IFERROR(CompensationAnalysis[[#This Row],[Current Base Salary]]-CompensationAnalysis[[#This Row],[Target Market Salary]],"")</f>
        <v>0</v>
      </c>
      <c r="R151" s="12"/>
      <c r="S151" s="63">
        <f t="shared" si="15"/>
        <v>0</v>
      </c>
      <c r="T151" s="63">
        <f>CompensationAnalysis[[#This Row],[Base Increase Amount $]]+CompensationAnalysis[[#This Row],[Current Base Salary]]</f>
        <v>0</v>
      </c>
      <c r="U151" s="67" t="str">
        <f>IFERROR(((CompensationAnalysis[[#This Row],[Current Base Salary]]+CompensationAnalysis[[#This Row],[Base Increase Amount $]]))/CompensationAnalysis[[#This Row],[Target Market Salary]],"")</f>
        <v/>
      </c>
      <c r="V151" s="28"/>
      <c r="X151" s="28"/>
    </row>
    <row r="152" spans="1:24" ht="13.8" x14ac:dyDescent="0.25">
      <c r="A152" s="8"/>
      <c r="B152" s="8"/>
      <c r="C152" s="8"/>
      <c r="D152" s="8"/>
      <c r="E152" s="8"/>
      <c r="F152" s="8"/>
      <c r="G152" s="10"/>
      <c r="H152" s="29" t="str">
        <f>IFERROR(VLOOKUP(F152,'Jobs to Benchmark'!#REF!,1,FALSE),"")</f>
        <v/>
      </c>
      <c r="I152" s="15"/>
      <c r="J152" s="63"/>
      <c r="K152" s="63"/>
      <c r="L152" s="64"/>
      <c r="M152" s="65"/>
      <c r="N152" s="63"/>
      <c r="O152" s="66" t="str">
        <f>IFERROR(CompensationAnalysis[[#This Row],[Salary Band Average]]/CompensationAnalysis[[#This Row],[Target Market Salary]],"")</f>
        <v/>
      </c>
      <c r="P152" s="67" t="str">
        <f t="shared" si="14"/>
        <v/>
      </c>
      <c r="Q152" s="63">
        <f>IFERROR(CompensationAnalysis[[#This Row],[Current Base Salary]]-CompensationAnalysis[[#This Row],[Target Market Salary]],"")</f>
        <v>0</v>
      </c>
      <c r="R152" s="12"/>
      <c r="S152" s="63">
        <f t="shared" si="15"/>
        <v>0</v>
      </c>
      <c r="T152" s="63">
        <f>CompensationAnalysis[[#This Row],[Base Increase Amount $]]+CompensationAnalysis[[#This Row],[Current Base Salary]]</f>
        <v>0</v>
      </c>
      <c r="U152" s="67" t="str">
        <f>IFERROR(((CompensationAnalysis[[#This Row],[Current Base Salary]]+CompensationAnalysis[[#This Row],[Base Increase Amount $]]))/CompensationAnalysis[[#This Row],[Target Market Salary]],"")</f>
        <v/>
      </c>
      <c r="V152" s="28"/>
      <c r="X152" s="28"/>
    </row>
    <row r="153" spans="1:24" ht="13.8" x14ac:dyDescent="0.25">
      <c r="A153" s="8"/>
      <c r="B153" s="8"/>
      <c r="C153" s="8"/>
      <c r="D153" s="8"/>
      <c r="E153" s="8"/>
      <c r="F153" s="8"/>
      <c r="G153" s="10"/>
      <c r="H153" s="29" t="str">
        <f>IFERROR(VLOOKUP(F153,'Jobs to Benchmark'!#REF!,1,FALSE),"")</f>
        <v/>
      </c>
      <c r="I153" s="15"/>
      <c r="J153" s="63"/>
      <c r="K153" s="63"/>
      <c r="L153" s="64"/>
      <c r="M153" s="65"/>
      <c r="N153" s="63"/>
      <c r="O153" s="66" t="str">
        <f>IFERROR(CompensationAnalysis[[#This Row],[Salary Band Average]]/CompensationAnalysis[[#This Row],[Target Market Salary]],"")</f>
        <v/>
      </c>
      <c r="P153" s="67" t="str">
        <f t="shared" si="14"/>
        <v/>
      </c>
      <c r="Q153" s="63">
        <f>IFERROR(CompensationAnalysis[[#This Row],[Current Base Salary]]-CompensationAnalysis[[#This Row],[Target Market Salary]],"")</f>
        <v>0</v>
      </c>
      <c r="R153" s="12"/>
      <c r="S153" s="63">
        <f t="shared" si="15"/>
        <v>0</v>
      </c>
      <c r="T153" s="63">
        <f>CompensationAnalysis[[#This Row],[Base Increase Amount $]]+CompensationAnalysis[[#This Row],[Current Base Salary]]</f>
        <v>0</v>
      </c>
      <c r="U153" s="67" t="str">
        <f>IFERROR(((CompensationAnalysis[[#This Row],[Current Base Salary]]+CompensationAnalysis[[#This Row],[Base Increase Amount $]]))/CompensationAnalysis[[#This Row],[Target Market Salary]],"")</f>
        <v/>
      </c>
      <c r="V153" s="28"/>
      <c r="X153" s="28"/>
    </row>
    <row r="154" spans="1:24" ht="13.8" x14ac:dyDescent="0.25">
      <c r="A154" s="8"/>
      <c r="B154" s="8"/>
      <c r="C154" s="8"/>
      <c r="D154" s="8"/>
      <c r="E154" s="8"/>
      <c r="F154" s="8"/>
      <c r="G154" s="10"/>
      <c r="H154" s="29" t="str">
        <f>IFERROR(VLOOKUP(F154,'Jobs to Benchmark'!#REF!,1,FALSE),"")</f>
        <v/>
      </c>
      <c r="I154" s="15"/>
      <c r="J154" s="63"/>
      <c r="K154" s="63"/>
      <c r="L154" s="64"/>
      <c r="M154" s="65"/>
      <c r="N154" s="63"/>
      <c r="O154" s="66" t="str">
        <f>IFERROR(CompensationAnalysis[[#This Row],[Salary Band Average]]/CompensationAnalysis[[#This Row],[Target Market Salary]],"")</f>
        <v/>
      </c>
      <c r="P154" s="67" t="str">
        <f t="shared" si="14"/>
        <v/>
      </c>
      <c r="Q154" s="63">
        <f>IFERROR(CompensationAnalysis[[#This Row],[Current Base Salary]]-CompensationAnalysis[[#This Row],[Target Market Salary]],"")</f>
        <v>0</v>
      </c>
      <c r="R154" s="12"/>
      <c r="S154" s="63">
        <f t="shared" si="15"/>
        <v>0</v>
      </c>
      <c r="T154" s="63">
        <f>CompensationAnalysis[[#This Row],[Base Increase Amount $]]+CompensationAnalysis[[#This Row],[Current Base Salary]]</f>
        <v>0</v>
      </c>
      <c r="U154" s="67" t="str">
        <f>IFERROR(((CompensationAnalysis[[#This Row],[Current Base Salary]]+CompensationAnalysis[[#This Row],[Base Increase Amount $]]))/CompensationAnalysis[[#This Row],[Target Market Salary]],"")</f>
        <v/>
      </c>
      <c r="V154" s="28"/>
      <c r="X154" s="28"/>
    </row>
    <row r="155" spans="1:24" ht="13.8" x14ac:dyDescent="0.25">
      <c r="A155" s="8"/>
      <c r="B155" s="8"/>
      <c r="C155" s="8"/>
      <c r="D155" s="8"/>
      <c r="E155" s="8"/>
      <c r="F155" s="8"/>
      <c r="G155" s="10"/>
      <c r="H155" s="29" t="str">
        <f>IFERROR(VLOOKUP(F155,'Jobs to Benchmark'!#REF!,1,FALSE),"")</f>
        <v/>
      </c>
      <c r="I155" s="15"/>
      <c r="J155" s="63"/>
      <c r="K155" s="63"/>
      <c r="L155" s="64"/>
      <c r="M155" s="65"/>
      <c r="N155" s="63"/>
      <c r="O155" s="66" t="str">
        <f>IFERROR(CompensationAnalysis[[#This Row],[Salary Band Average]]/CompensationAnalysis[[#This Row],[Target Market Salary]],"")</f>
        <v/>
      </c>
      <c r="P155" s="67" t="str">
        <f t="shared" si="14"/>
        <v/>
      </c>
      <c r="Q155" s="63">
        <f>IFERROR(CompensationAnalysis[[#This Row],[Current Base Salary]]-CompensationAnalysis[[#This Row],[Target Market Salary]],"")</f>
        <v>0</v>
      </c>
      <c r="R155" s="12"/>
      <c r="S155" s="63">
        <f t="shared" si="15"/>
        <v>0</v>
      </c>
      <c r="T155" s="63">
        <f>CompensationAnalysis[[#This Row],[Base Increase Amount $]]+CompensationAnalysis[[#This Row],[Current Base Salary]]</f>
        <v>0</v>
      </c>
      <c r="U155" s="67" t="str">
        <f>IFERROR(((CompensationAnalysis[[#This Row],[Current Base Salary]]+CompensationAnalysis[[#This Row],[Base Increase Amount $]]))/CompensationAnalysis[[#This Row],[Target Market Salary]],"")</f>
        <v/>
      </c>
      <c r="V155" s="28"/>
      <c r="X155" s="28"/>
    </row>
    <row r="156" spans="1:24" ht="13.8" x14ac:dyDescent="0.25">
      <c r="A156" s="8"/>
      <c r="B156" s="8"/>
      <c r="C156" s="8"/>
      <c r="D156" s="8"/>
      <c r="E156" s="8"/>
      <c r="F156" s="8"/>
      <c r="G156" s="10"/>
      <c r="H156" s="29" t="str">
        <f>IFERROR(VLOOKUP(F156,'Jobs to Benchmark'!#REF!,1,FALSE),"")</f>
        <v/>
      </c>
      <c r="I156" s="15"/>
      <c r="J156" s="63"/>
      <c r="K156" s="63"/>
      <c r="L156" s="64"/>
      <c r="M156" s="65"/>
      <c r="N156" s="63"/>
      <c r="O156" s="66" t="str">
        <f>IFERROR(CompensationAnalysis[[#This Row],[Salary Band Average]]/CompensationAnalysis[[#This Row],[Target Market Salary]],"")</f>
        <v/>
      </c>
      <c r="P156" s="67" t="str">
        <f t="shared" si="14"/>
        <v/>
      </c>
      <c r="Q156" s="63">
        <f>IFERROR(CompensationAnalysis[[#This Row],[Current Base Salary]]-CompensationAnalysis[[#This Row],[Target Market Salary]],"")</f>
        <v>0</v>
      </c>
      <c r="R156" s="12"/>
      <c r="S156" s="63">
        <f t="shared" si="15"/>
        <v>0</v>
      </c>
      <c r="T156" s="63">
        <f>CompensationAnalysis[[#This Row],[Base Increase Amount $]]+CompensationAnalysis[[#This Row],[Current Base Salary]]</f>
        <v>0</v>
      </c>
      <c r="U156" s="67" t="str">
        <f>IFERROR(((CompensationAnalysis[[#This Row],[Current Base Salary]]+CompensationAnalysis[[#This Row],[Base Increase Amount $]]))/CompensationAnalysis[[#This Row],[Target Market Salary]],"")</f>
        <v/>
      </c>
      <c r="V156" s="28"/>
      <c r="X156" s="28"/>
    </row>
    <row r="157" spans="1:24" ht="13.8" x14ac:dyDescent="0.25">
      <c r="A157" s="8"/>
      <c r="B157" s="8"/>
      <c r="C157" s="8"/>
      <c r="D157" s="8"/>
      <c r="E157" s="8"/>
      <c r="F157" s="8"/>
      <c r="G157" s="10"/>
      <c r="H157" s="29" t="str">
        <f>IFERROR(VLOOKUP(F157,'Jobs to Benchmark'!#REF!,1,FALSE),"")</f>
        <v/>
      </c>
      <c r="I157" s="15"/>
      <c r="J157" s="63"/>
      <c r="K157" s="63"/>
      <c r="L157" s="64"/>
      <c r="M157" s="65"/>
      <c r="N157" s="63"/>
      <c r="O157" s="66" t="str">
        <f>IFERROR(CompensationAnalysis[[#This Row],[Salary Band Average]]/CompensationAnalysis[[#This Row],[Target Market Salary]],"")</f>
        <v/>
      </c>
      <c r="P157" s="67" t="str">
        <f t="shared" si="14"/>
        <v/>
      </c>
      <c r="Q157" s="63">
        <f>IFERROR(CompensationAnalysis[[#This Row],[Current Base Salary]]-CompensationAnalysis[[#This Row],[Target Market Salary]],"")</f>
        <v>0</v>
      </c>
      <c r="R157" s="12"/>
      <c r="S157" s="63">
        <f t="shared" si="15"/>
        <v>0</v>
      </c>
      <c r="T157" s="63">
        <f>CompensationAnalysis[[#This Row],[Base Increase Amount $]]+CompensationAnalysis[[#This Row],[Current Base Salary]]</f>
        <v>0</v>
      </c>
      <c r="U157" s="67" t="str">
        <f>IFERROR(((CompensationAnalysis[[#This Row],[Current Base Salary]]+CompensationAnalysis[[#This Row],[Base Increase Amount $]]))/CompensationAnalysis[[#This Row],[Target Market Salary]],"")</f>
        <v/>
      </c>
      <c r="V157" s="28"/>
      <c r="X157" s="28"/>
    </row>
    <row r="158" spans="1:24" ht="13.8" x14ac:dyDescent="0.25">
      <c r="A158" s="8"/>
      <c r="B158" s="8"/>
      <c r="C158" s="8"/>
      <c r="D158" s="8"/>
      <c r="E158" s="8"/>
      <c r="F158" s="8"/>
      <c r="G158" s="10"/>
      <c r="H158" s="29" t="str">
        <f>IFERROR(VLOOKUP(F158,'Jobs to Benchmark'!#REF!,1,FALSE),"")</f>
        <v/>
      </c>
      <c r="I158" s="15"/>
      <c r="J158" s="63"/>
      <c r="K158" s="63"/>
      <c r="L158" s="64"/>
      <c r="M158" s="65"/>
      <c r="N158" s="63"/>
      <c r="O158" s="66" t="str">
        <f>IFERROR(CompensationAnalysis[[#This Row],[Salary Band Average]]/CompensationAnalysis[[#This Row],[Target Market Salary]],"")</f>
        <v/>
      </c>
      <c r="P158" s="67" t="str">
        <f t="shared" si="14"/>
        <v/>
      </c>
      <c r="Q158" s="63">
        <f>IFERROR(CompensationAnalysis[[#This Row],[Current Base Salary]]-CompensationAnalysis[[#This Row],[Target Market Salary]],"")</f>
        <v>0</v>
      </c>
      <c r="R158" s="12"/>
      <c r="S158" s="63">
        <f t="shared" si="15"/>
        <v>0</v>
      </c>
      <c r="T158" s="63">
        <f>CompensationAnalysis[[#This Row],[Base Increase Amount $]]+CompensationAnalysis[[#This Row],[Current Base Salary]]</f>
        <v>0</v>
      </c>
      <c r="U158" s="67" t="str">
        <f>IFERROR(((CompensationAnalysis[[#This Row],[Current Base Salary]]+CompensationAnalysis[[#This Row],[Base Increase Amount $]]))/CompensationAnalysis[[#This Row],[Target Market Salary]],"")</f>
        <v/>
      </c>
      <c r="V158" s="28"/>
      <c r="X158" s="28"/>
    </row>
    <row r="159" spans="1:24" ht="13.8" x14ac:dyDescent="0.25">
      <c r="A159" s="8"/>
      <c r="B159" s="8"/>
      <c r="C159" s="8"/>
      <c r="D159" s="8"/>
      <c r="E159" s="8"/>
      <c r="F159" s="8"/>
      <c r="G159" s="10"/>
      <c r="H159" s="29" t="str">
        <f>IFERROR(VLOOKUP(F159,'Jobs to Benchmark'!#REF!,1,FALSE),"")</f>
        <v/>
      </c>
      <c r="I159" s="15"/>
      <c r="J159" s="63"/>
      <c r="K159" s="63"/>
      <c r="L159" s="64"/>
      <c r="M159" s="65"/>
      <c r="N159" s="63"/>
      <c r="O159" s="66" t="str">
        <f>IFERROR(CompensationAnalysis[[#This Row],[Salary Band Average]]/CompensationAnalysis[[#This Row],[Target Market Salary]],"")</f>
        <v/>
      </c>
      <c r="P159" s="67" t="str">
        <f t="shared" si="14"/>
        <v/>
      </c>
      <c r="Q159" s="63">
        <f>IFERROR(CompensationAnalysis[[#This Row],[Current Base Salary]]-CompensationAnalysis[[#This Row],[Target Market Salary]],"")</f>
        <v>0</v>
      </c>
      <c r="R159" s="12"/>
      <c r="S159" s="63">
        <f t="shared" si="15"/>
        <v>0</v>
      </c>
      <c r="T159" s="63">
        <f>CompensationAnalysis[[#This Row],[Base Increase Amount $]]+CompensationAnalysis[[#This Row],[Current Base Salary]]</f>
        <v>0</v>
      </c>
      <c r="U159" s="67" t="str">
        <f>IFERROR(((CompensationAnalysis[[#This Row],[Current Base Salary]]+CompensationAnalysis[[#This Row],[Base Increase Amount $]]))/CompensationAnalysis[[#This Row],[Target Market Salary]],"")</f>
        <v/>
      </c>
      <c r="V159" s="28"/>
      <c r="X159" s="28"/>
    </row>
    <row r="160" spans="1:24" ht="13.8" x14ac:dyDescent="0.25">
      <c r="A160" s="8"/>
      <c r="B160" s="8"/>
      <c r="C160" s="8"/>
      <c r="D160" s="8"/>
      <c r="E160" s="8"/>
      <c r="F160" s="8"/>
      <c r="G160" s="10"/>
      <c r="H160" s="29" t="str">
        <f>IFERROR(VLOOKUP(F160,'Jobs to Benchmark'!#REF!,1,FALSE),"")</f>
        <v/>
      </c>
      <c r="I160" s="15"/>
      <c r="J160" s="63"/>
      <c r="K160" s="63"/>
      <c r="L160" s="64"/>
      <c r="M160" s="65"/>
      <c r="N160" s="63"/>
      <c r="O160" s="66" t="str">
        <f>IFERROR(CompensationAnalysis[[#This Row],[Salary Band Average]]/CompensationAnalysis[[#This Row],[Target Market Salary]],"")</f>
        <v/>
      </c>
      <c r="P160" s="67" t="str">
        <f t="shared" si="14"/>
        <v/>
      </c>
      <c r="Q160" s="63">
        <f>IFERROR(CompensationAnalysis[[#This Row],[Current Base Salary]]-CompensationAnalysis[[#This Row],[Target Market Salary]],"")</f>
        <v>0</v>
      </c>
      <c r="R160" s="12"/>
      <c r="S160" s="63">
        <f t="shared" si="15"/>
        <v>0</v>
      </c>
      <c r="T160" s="63">
        <f>CompensationAnalysis[[#This Row],[Base Increase Amount $]]+CompensationAnalysis[[#This Row],[Current Base Salary]]</f>
        <v>0</v>
      </c>
      <c r="U160" s="67" t="str">
        <f>IFERROR(((CompensationAnalysis[[#This Row],[Current Base Salary]]+CompensationAnalysis[[#This Row],[Base Increase Amount $]]))/CompensationAnalysis[[#This Row],[Target Market Salary]],"")</f>
        <v/>
      </c>
      <c r="V160" s="28"/>
      <c r="X160" s="28"/>
    </row>
    <row r="161" spans="1:24" ht="13.8" x14ac:dyDescent="0.25">
      <c r="A161" s="8"/>
      <c r="B161" s="8"/>
      <c r="C161" s="8"/>
      <c r="D161" s="8"/>
      <c r="E161" s="8"/>
      <c r="F161" s="8"/>
      <c r="G161" s="10"/>
      <c r="H161" s="29" t="str">
        <f>IFERROR(VLOOKUP(F161,'Jobs to Benchmark'!#REF!,1,FALSE),"")</f>
        <v/>
      </c>
      <c r="I161" s="15"/>
      <c r="J161" s="63"/>
      <c r="K161" s="63"/>
      <c r="L161" s="64"/>
      <c r="M161" s="65"/>
      <c r="N161" s="63"/>
      <c r="O161" s="66" t="str">
        <f>IFERROR(CompensationAnalysis[[#This Row],[Salary Band Average]]/CompensationAnalysis[[#This Row],[Target Market Salary]],"")</f>
        <v/>
      </c>
      <c r="P161" s="67" t="str">
        <f t="shared" si="14"/>
        <v/>
      </c>
      <c r="Q161" s="63">
        <f>IFERROR(CompensationAnalysis[[#This Row],[Current Base Salary]]-CompensationAnalysis[[#This Row],[Target Market Salary]],"")</f>
        <v>0</v>
      </c>
      <c r="R161" s="12"/>
      <c r="S161" s="63">
        <f t="shared" si="15"/>
        <v>0</v>
      </c>
      <c r="T161" s="63">
        <f>CompensationAnalysis[[#This Row],[Base Increase Amount $]]+CompensationAnalysis[[#This Row],[Current Base Salary]]</f>
        <v>0</v>
      </c>
      <c r="U161" s="67" t="str">
        <f>IFERROR(((CompensationAnalysis[[#This Row],[Current Base Salary]]+CompensationAnalysis[[#This Row],[Base Increase Amount $]]))/CompensationAnalysis[[#This Row],[Target Market Salary]],"")</f>
        <v/>
      </c>
      <c r="V161" s="28"/>
      <c r="X161" s="28"/>
    </row>
    <row r="162" spans="1:24" ht="13.8" x14ac:dyDescent="0.25">
      <c r="A162" s="8"/>
      <c r="B162" s="8"/>
      <c r="C162" s="8"/>
      <c r="D162" s="8"/>
      <c r="E162" s="8"/>
      <c r="F162" s="8"/>
      <c r="G162" s="10"/>
      <c r="H162" s="29" t="str">
        <f>IFERROR(VLOOKUP(F162,'Jobs to Benchmark'!#REF!,1,FALSE),"")</f>
        <v/>
      </c>
      <c r="I162" s="15"/>
      <c r="J162" s="63"/>
      <c r="K162" s="63"/>
      <c r="L162" s="64"/>
      <c r="M162" s="65"/>
      <c r="N162" s="63"/>
      <c r="O162" s="66" t="str">
        <f>IFERROR(CompensationAnalysis[[#This Row],[Salary Band Average]]/CompensationAnalysis[[#This Row],[Target Market Salary]],"")</f>
        <v/>
      </c>
      <c r="P162" s="67" t="str">
        <f t="shared" si="14"/>
        <v/>
      </c>
      <c r="Q162" s="63">
        <f>IFERROR(CompensationAnalysis[[#This Row],[Current Base Salary]]-CompensationAnalysis[[#This Row],[Target Market Salary]],"")</f>
        <v>0</v>
      </c>
      <c r="R162" s="12"/>
      <c r="S162" s="63">
        <f t="shared" si="15"/>
        <v>0</v>
      </c>
      <c r="T162" s="63">
        <f>CompensationAnalysis[[#This Row],[Base Increase Amount $]]+CompensationAnalysis[[#This Row],[Current Base Salary]]</f>
        <v>0</v>
      </c>
      <c r="U162" s="67" t="str">
        <f>IFERROR(((CompensationAnalysis[[#This Row],[Current Base Salary]]+CompensationAnalysis[[#This Row],[Base Increase Amount $]]))/CompensationAnalysis[[#This Row],[Target Market Salary]],"")</f>
        <v/>
      </c>
      <c r="V162" s="28"/>
      <c r="X162" s="28"/>
    </row>
    <row r="163" spans="1:24" ht="13.8" x14ac:dyDescent="0.25">
      <c r="A163" s="8"/>
      <c r="B163" s="8"/>
      <c r="C163" s="8"/>
      <c r="D163" s="8"/>
      <c r="E163" s="8"/>
      <c r="F163" s="8"/>
      <c r="G163" s="10"/>
      <c r="H163" s="29" t="str">
        <f>IFERROR(VLOOKUP(F163,'Jobs to Benchmark'!#REF!,1,FALSE),"")</f>
        <v/>
      </c>
      <c r="I163" s="15"/>
      <c r="J163" s="63"/>
      <c r="K163" s="63"/>
      <c r="L163" s="64"/>
      <c r="M163" s="65"/>
      <c r="N163" s="63"/>
      <c r="O163" s="66" t="str">
        <f>IFERROR(CompensationAnalysis[[#This Row],[Salary Band Average]]/CompensationAnalysis[[#This Row],[Target Market Salary]],"")</f>
        <v/>
      </c>
      <c r="P163" s="67" t="str">
        <f t="shared" si="14"/>
        <v/>
      </c>
      <c r="Q163" s="63">
        <f>IFERROR(CompensationAnalysis[[#This Row],[Current Base Salary]]-CompensationAnalysis[[#This Row],[Target Market Salary]],"")</f>
        <v>0</v>
      </c>
      <c r="R163" s="12"/>
      <c r="S163" s="63">
        <f t="shared" si="15"/>
        <v>0</v>
      </c>
      <c r="T163" s="63">
        <f>CompensationAnalysis[[#This Row],[Base Increase Amount $]]+CompensationAnalysis[[#This Row],[Current Base Salary]]</f>
        <v>0</v>
      </c>
      <c r="U163" s="67" t="str">
        <f>IFERROR(((CompensationAnalysis[[#This Row],[Current Base Salary]]+CompensationAnalysis[[#This Row],[Base Increase Amount $]]))/CompensationAnalysis[[#This Row],[Target Market Salary]],"")</f>
        <v/>
      </c>
      <c r="V163" s="28"/>
      <c r="X163" s="28"/>
    </row>
    <row r="164" spans="1:24" ht="13.8" x14ac:dyDescent="0.25">
      <c r="A164" s="8"/>
      <c r="B164" s="8"/>
      <c r="C164" s="8"/>
      <c r="D164" s="8"/>
      <c r="E164" s="8"/>
      <c r="F164" s="8"/>
      <c r="G164" s="10"/>
      <c r="H164" s="29" t="str">
        <f>IFERROR(VLOOKUP(F164,'Jobs to Benchmark'!#REF!,1,FALSE),"")</f>
        <v/>
      </c>
      <c r="I164" s="15"/>
      <c r="J164" s="63"/>
      <c r="K164" s="63"/>
      <c r="L164" s="64"/>
      <c r="M164" s="65"/>
      <c r="N164" s="63"/>
      <c r="O164" s="66" t="str">
        <f>IFERROR(CompensationAnalysis[[#This Row],[Salary Band Average]]/CompensationAnalysis[[#This Row],[Target Market Salary]],"")</f>
        <v/>
      </c>
      <c r="P164" s="67" t="str">
        <f t="shared" si="14"/>
        <v/>
      </c>
      <c r="Q164" s="63">
        <f>IFERROR(CompensationAnalysis[[#This Row],[Current Base Salary]]-CompensationAnalysis[[#This Row],[Target Market Salary]],"")</f>
        <v>0</v>
      </c>
      <c r="R164" s="12"/>
      <c r="S164" s="63">
        <f t="shared" si="15"/>
        <v>0</v>
      </c>
      <c r="T164" s="63">
        <f>CompensationAnalysis[[#This Row],[Base Increase Amount $]]+CompensationAnalysis[[#This Row],[Current Base Salary]]</f>
        <v>0</v>
      </c>
      <c r="U164" s="67" t="str">
        <f>IFERROR(((CompensationAnalysis[[#This Row],[Current Base Salary]]+CompensationAnalysis[[#This Row],[Base Increase Amount $]]))/CompensationAnalysis[[#This Row],[Target Market Salary]],"")</f>
        <v/>
      </c>
      <c r="V164" s="28"/>
      <c r="X164" s="28"/>
    </row>
    <row r="165" spans="1:24" ht="13.8" x14ac:dyDescent="0.25">
      <c r="A165" s="8"/>
      <c r="B165" s="8"/>
      <c r="C165" s="8"/>
      <c r="D165" s="8"/>
      <c r="E165" s="8"/>
      <c r="F165" s="8"/>
      <c r="G165" s="10"/>
      <c r="H165" s="29" t="str">
        <f>IFERROR(VLOOKUP(F165,'Jobs to Benchmark'!#REF!,1,FALSE),"")</f>
        <v/>
      </c>
      <c r="I165" s="15"/>
      <c r="J165" s="63"/>
      <c r="K165" s="63"/>
      <c r="L165" s="64"/>
      <c r="M165" s="65"/>
      <c r="N165" s="63"/>
      <c r="O165" s="66" t="str">
        <f>IFERROR(CompensationAnalysis[[#This Row],[Salary Band Average]]/CompensationAnalysis[[#This Row],[Target Market Salary]],"")</f>
        <v/>
      </c>
      <c r="P165" s="67" t="str">
        <f t="shared" si="14"/>
        <v/>
      </c>
      <c r="Q165" s="63">
        <f>IFERROR(CompensationAnalysis[[#This Row],[Current Base Salary]]-CompensationAnalysis[[#This Row],[Target Market Salary]],"")</f>
        <v>0</v>
      </c>
      <c r="R165" s="12"/>
      <c r="S165" s="63">
        <f t="shared" si="15"/>
        <v>0</v>
      </c>
      <c r="T165" s="63">
        <f>CompensationAnalysis[[#This Row],[Base Increase Amount $]]+CompensationAnalysis[[#This Row],[Current Base Salary]]</f>
        <v>0</v>
      </c>
      <c r="U165" s="67" t="str">
        <f>IFERROR(((CompensationAnalysis[[#This Row],[Current Base Salary]]+CompensationAnalysis[[#This Row],[Base Increase Amount $]]))/CompensationAnalysis[[#This Row],[Target Market Salary]],"")</f>
        <v/>
      </c>
      <c r="V165" s="28"/>
      <c r="X165" s="28"/>
    </row>
    <row r="166" spans="1:24" ht="13.8" x14ac:dyDescent="0.25">
      <c r="A166" s="8"/>
      <c r="B166" s="8"/>
      <c r="C166" s="8"/>
      <c r="D166" s="8"/>
      <c r="E166" s="8"/>
      <c r="F166" s="8"/>
      <c r="G166" s="10"/>
      <c r="H166" s="29" t="str">
        <f>IFERROR(VLOOKUP(F166,'Jobs to Benchmark'!#REF!,1,FALSE),"")</f>
        <v/>
      </c>
      <c r="I166" s="15"/>
      <c r="J166" s="63"/>
      <c r="K166" s="63"/>
      <c r="L166" s="64"/>
      <c r="M166" s="65"/>
      <c r="N166" s="63"/>
      <c r="O166" s="66" t="str">
        <f>IFERROR(CompensationAnalysis[[#This Row],[Salary Band Average]]/CompensationAnalysis[[#This Row],[Target Market Salary]],"")</f>
        <v/>
      </c>
      <c r="P166" s="67" t="str">
        <f t="shared" si="14"/>
        <v/>
      </c>
      <c r="Q166" s="63">
        <f>IFERROR(CompensationAnalysis[[#This Row],[Current Base Salary]]-CompensationAnalysis[[#This Row],[Target Market Salary]],"")</f>
        <v>0</v>
      </c>
      <c r="R166" s="12"/>
      <c r="S166" s="63">
        <f t="shared" si="15"/>
        <v>0</v>
      </c>
      <c r="T166" s="63">
        <f>CompensationAnalysis[[#This Row],[Base Increase Amount $]]+CompensationAnalysis[[#This Row],[Current Base Salary]]</f>
        <v>0</v>
      </c>
      <c r="U166" s="67" t="str">
        <f>IFERROR(((CompensationAnalysis[[#This Row],[Current Base Salary]]+CompensationAnalysis[[#This Row],[Base Increase Amount $]]))/CompensationAnalysis[[#This Row],[Target Market Salary]],"")</f>
        <v/>
      </c>
      <c r="V166" s="28"/>
      <c r="X166" s="28"/>
    </row>
    <row r="167" spans="1:24" ht="13.8" x14ac:dyDescent="0.25">
      <c r="A167" s="8"/>
      <c r="B167" s="8"/>
      <c r="C167" s="8"/>
      <c r="D167" s="8"/>
      <c r="E167" s="8"/>
      <c r="F167" s="8"/>
      <c r="G167" s="10"/>
      <c r="H167" s="29" t="str">
        <f>IFERROR(VLOOKUP(F167,'Jobs to Benchmark'!#REF!,1,FALSE),"")</f>
        <v/>
      </c>
      <c r="I167" s="15"/>
      <c r="J167" s="63"/>
      <c r="K167" s="63"/>
      <c r="L167" s="64"/>
      <c r="M167" s="65"/>
      <c r="N167" s="63"/>
      <c r="O167" s="66" t="str">
        <f>IFERROR(CompensationAnalysis[[#This Row],[Salary Band Average]]/CompensationAnalysis[[#This Row],[Target Market Salary]],"")</f>
        <v/>
      </c>
      <c r="P167" s="67" t="str">
        <f t="shared" si="14"/>
        <v/>
      </c>
      <c r="Q167" s="63">
        <f>IFERROR(CompensationAnalysis[[#This Row],[Current Base Salary]]-CompensationAnalysis[[#This Row],[Target Market Salary]],"")</f>
        <v>0</v>
      </c>
      <c r="R167" s="12"/>
      <c r="S167" s="63">
        <f t="shared" si="15"/>
        <v>0</v>
      </c>
      <c r="T167" s="63">
        <f>CompensationAnalysis[[#This Row],[Base Increase Amount $]]+CompensationAnalysis[[#This Row],[Current Base Salary]]</f>
        <v>0</v>
      </c>
      <c r="U167" s="67" t="str">
        <f>IFERROR(((CompensationAnalysis[[#This Row],[Current Base Salary]]+CompensationAnalysis[[#This Row],[Base Increase Amount $]]))/CompensationAnalysis[[#This Row],[Target Market Salary]],"")</f>
        <v/>
      </c>
      <c r="V167" s="28"/>
      <c r="X167" s="28"/>
    </row>
    <row r="168" spans="1:24" ht="13.8" x14ac:dyDescent="0.25">
      <c r="A168" s="8"/>
      <c r="B168" s="8"/>
      <c r="C168" s="8"/>
      <c r="D168" s="8"/>
      <c r="E168" s="8"/>
      <c r="F168" s="8"/>
      <c r="G168" s="10"/>
      <c r="H168" s="29" t="str">
        <f>IFERROR(VLOOKUP(F168,'Jobs to Benchmark'!#REF!,1,FALSE),"")</f>
        <v/>
      </c>
      <c r="I168" s="15"/>
      <c r="J168" s="63"/>
      <c r="K168" s="63"/>
      <c r="L168" s="64"/>
      <c r="M168" s="65"/>
      <c r="N168" s="63"/>
      <c r="O168" s="66" t="str">
        <f>IFERROR(CompensationAnalysis[[#This Row],[Salary Band Average]]/CompensationAnalysis[[#This Row],[Target Market Salary]],"")</f>
        <v/>
      </c>
      <c r="P168" s="67" t="str">
        <f t="shared" si="14"/>
        <v/>
      </c>
      <c r="Q168" s="63">
        <f>IFERROR(CompensationAnalysis[[#This Row],[Current Base Salary]]-CompensationAnalysis[[#This Row],[Target Market Salary]],"")</f>
        <v>0</v>
      </c>
      <c r="R168" s="12"/>
      <c r="S168" s="63">
        <f t="shared" si="15"/>
        <v>0</v>
      </c>
      <c r="T168" s="63">
        <f>CompensationAnalysis[[#This Row],[Base Increase Amount $]]+CompensationAnalysis[[#This Row],[Current Base Salary]]</f>
        <v>0</v>
      </c>
      <c r="U168" s="67" t="str">
        <f>IFERROR(((CompensationAnalysis[[#This Row],[Current Base Salary]]+CompensationAnalysis[[#This Row],[Base Increase Amount $]]))/CompensationAnalysis[[#This Row],[Target Market Salary]],"")</f>
        <v/>
      </c>
      <c r="V168" s="28"/>
      <c r="X168" s="28"/>
    </row>
    <row r="169" spans="1:24" ht="13.8" x14ac:dyDescent="0.25">
      <c r="A169" s="8"/>
      <c r="B169" s="8"/>
      <c r="C169" s="8"/>
      <c r="D169" s="8"/>
      <c r="E169" s="8"/>
      <c r="F169" s="8"/>
      <c r="G169" s="10"/>
      <c r="H169" s="29" t="str">
        <f>IFERROR(VLOOKUP(F169,'Jobs to Benchmark'!#REF!,1,FALSE),"")</f>
        <v/>
      </c>
      <c r="I169" s="15"/>
      <c r="J169" s="63"/>
      <c r="K169" s="63"/>
      <c r="L169" s="64"/>
      <c r="M169" s="65"/>
      <c r="N169" s="63"/>
      <c r="O169" s="66" t="str">
        <f>IFERROR(CompensationAnalysis[[#This Row],[Salary Band Average]]/CompensationAnalysis[[#This Row],[Target Market Salary]],"")</f>
        <v/>
      </c>
      <c r="P169" s="67" t="str">
        <f t="shared" si="14"/>
        <v/>
      </c>
      <c r="Q169" s="63">
        <f>IFERROR(CompensationAnalysis[[#This Row],[Current Base Salary]]-CompensationAnalysis[[#This Row],[Target Market Salary]],"")</f>
        <v>0</v>
      </c>
      <c r="R169" s="12"/>
      <c r="S169" s="63">
        <f t="shared" si="15"/>
        <v>0</v>
      </c>
      <c r="T169" s="63">
        <f>CompensationAnalysis[[#This Row],[Base Increase Amount $]]+CompensationAnalysis[[#This Row],[Current Base Salary]]</f>
        <v>0</v>
      </c>
      <c r="U169" s="67" t="str">
        <f>IFERROR(((CompensationAnalysis[[#This Row],[Current Base Salary]]+CompensationAnalysis[[#This Row],[Base Increase Amount $]]))/CompensationAnalysis[[#This Row],[Target Market Salary]],"")</f>
        <v/>
      </c>
      <c r="V169" s="28"/>
      <c r="X169" s="28"/>
    </row>
    <row r="170" spans="1:24" ht="13.8" x14ac:dyDescent="0.25">
      <c r="A170" s="8"/>
      <c r="B170" s="8"/>
      <c r="C170" s="8"/>
      <c r="D170" s="8"/>
      <c r="E170" s="8"/>
      <c r="F170" s="8"/>
      <c r="G170" s="10"/>
      <c r="H170" s="29" t="str">
        <f>IFERROR(VLOOKUP(F170,'Jobs to Benchmark'!#REF!,1,FALSE),"")</f>
        <v/>
      </c>
      <c r="I170" s="15"/>
      <c r="J170" s="63"/>
      <c r="K170" s="63"/>
      <c r="L170" s="64"/>
      <c r="M170" s="65"/>
      <c r="N170" s="63"/>
      <c r="O170" s="66" t="str">
        <f>IFERROR(CompensationAnalysis[[#This Row],[Salary Band Average]]/CompensationAnalysis[[#This Row],[Target Market Salary]],"")</f>
        <v/>
      </c>
      <c r="P170" s="67" t="str">
        <f t="shared" si="14"/>
        <v/>
      </c>
      <c r="Q170" s="63">
        <f>IFERROR(CompensationAnalysis[[#This Row],[Current Base Salary]]-CompensationAnalysis[[#This Row],[Target Market Salary]],"")</f>
        <v>0</v>
      </c>
      <c r="R170" s="12"/>
      <c r="S170" s="63">
        <f t="shared" si="15"/>
        <v>0</v>
      </c>
      <c r="T170" s="63">
        <f>CompensationAnalysis[[#This Row],[Base Increase Amount $]]+CompensationAnalysis[[#This Row],[Current Base Salary]]</f>
        <v>0</v>
      </c>
      <c r="U170" s="67" t="str">
        <f>IFERROR(((CompensationAnalysis[[#This Row],[Current Base Salary]]+CompensationAnalysis[[#This Row],[Base Increase Amount $]]))/CompensationAnalysis[[#This Row],[Target Market Salary]],"")</f>
        <v/>
      </c>
      <c r="V170" s="28"/>
      <c r="X170" s="28"/>
    </row>
    <row r="171" spans="1:24" ht="13.8" x14ac:dyDescent="0.25">
      <c r="A171" s="8"/>
      <c r="B171" s="8"/>
      <c r="C171" s="8"/>
      <c r="D171" s="8"/>
      <c r="E171" s="8"/>
      <c r="F171" s="8"/>
      <c r="G171" s="10"/>
      <c r="H171" s="29" t="str">
        <f>IFERROR(VLOOKUP(F171,'Jobs to Benchmark'!#REF!,1,FALSE),"")</f>
        <v/>
      </c>
      <c r="I171" s="15"/>
      <c r="J171" s="63"/>
      <c r="K171" s="63"/>
      <c r="L171" s="64"/>
      <c r="M171" s="65"/>
      <c r="N171" s="63"/>
      <c r="O171" s="66" t="str">
        <f>IFERROR(CompensationAnalysis[[#This Row],[Salary Band Average]]/CompensationAnalysis[[#This Row],[Target Market Salary]],"")</f>
        <v/>
      </c>
      <c r="P171" s="67" t="str">
        <f t="shared" si="14"/>
        <v/>
      </c>
      <c r="Q171" s="63">
        <f>IFERROR(CompensationAnalysis[[#This Row],[Current Base Salary]]-CompensationAnalysis[[#This Row],[Target Market Salary]],"")</f>
        <v>0</v>
      </c>
      <c r="R171" s="12"/>
      <c r="S171" s="63">
        <f t="shared" si="15"/>
        <v>0</v>
      </c>
      <c r="T171" s="63">
        <f>CompensationAnalysis[[#This Row],[Base Increase Amount $]]+CompensationAnalysis[[#This Row],[Current Base Salary]]</f>
        <v>0</v>
      </c>
      <c r="U171" s="67" t="str">
        <f>IFERROR(((CompensationAnalysis[[#This Row],[Current Base Salary]]+CompensationAnalysis[[#This Row],[Base Increase Amount $]]))/CompensationAnalysis[[#This Row],[Target Market Salary]],"")</f>
        <v/>
      </c>
      <c r="V171" s="28"/>
      <c r="X171" s="28"/>
    </row>
    <row r="172" spans="1:24" ht="13.8" x14ac:dyDescent="0.25">
      <c r="A172" s="8"/>
      <c r="B172" s="8"/>
      <c r="C172" s="8"/>
      <c r="D172" s="8"/>
      <c r="E172" s="8"/>
      <c r="F172" s="8"/>
      <c r="G172" s="10"/>
      <c r="H172" s="29" t="str">
        <f>IFERROR(VLOOKUP(F172,'Jobs to Benchmark'!#REF!,1,FALSE),"")</f>
        <v/>
      </c>
      <c r="I172" s="15"/>
      <c r="J172" s="63"/>
      <c r="K172" s="63"/>
      <c r="L172" s="64"/>
      <c r="M172" s="65"/>
      <c r="N172" s="63"/>
      <c r="O172" s="66" t="str">
        <f>IFERROR(CompensationAnalysis[[#This Row],[Salary Band Average]]/CompensationAnalysis[[#This Row],[Target Market Salary]],"")</f>
        <v/>
      </c>
      <c r="P172" s="67" t="str">
        <f t="shared" si="14"/>
        <v/>
      </c>
      <c r="Q172" s="63">
        <f>IFERROR(CompensationAnalysis[[#This Row],[Current Base Salary]]-CompensationAnalysis[[#This Row],[Target Market Salary]],"")</f>
        <v>0</v>
      </c>
      <c r="R172" s="12"/>
      <c r="S172" s="63">
        <f t="shared" si="15"/>
        <v>0</v>
      </c>
      <c r="T172" s="63">
        <f>CompensationAnalysis[[#This Row],[Base Increase Amount $]]+CompensationAnalysis[[#This Row],[Current Base Salary]]</f>
        <v>0</v>
      </c>
      <c r="U172" s="67" t="str">
        <f>IFERROR(((CompensationAnalysis[[#This Row],[Current Base Salary]]+CompensationAnalysis[[#This Row],[Base Increase Amount $]]))/CompensationAnalysis[[#This Row],[Target Market Salary]],"")</f>
        <v/>
      </c>
      <c r="V172" s="28"/>
      <c r="X172" s="28"/>
    </row>
    <row r="173" spans="1:24" ht="13.8" x14ac:dyDescent="0.25">
      <c r="A173" s="8"/>
      <c r="B173" s="8"/>
      <c r="C173" s="8"/>
      <c r="D173" s="8"/>
      <c r="E173" s="8"/>
      <c r="F173" s="8"/>
      <c r="G173" s="10"/>
      <c r="H173" s="29" t="str">
        <f>IFERROR(VLOOKUP(F173,'Jobs to Benchmark'!#REF!,1,FALSE),"")</f>
        <v/>
      </c>
      <c r="I173" s="15"/>
      <c r="J173" s="63"/>
      <c r="K173" s="63"/>
      <c r="L173" s="64"/>
      <c r="M173" s="65"/>
      <c r="N173" s="63"/>
      <c r="O173" s="66" t="str">
        <f>IFERROR(CompensationAnalysis[[#This Row],[Salary Band Average]]/CompensationAnalysis[[#This Row],[Target Market Salary]],"")</f>
        <v/>
      </c>
      <c r="P173" s="67" t="str">
        <f t="shared" si="14"/>
        <v/>
      </c>
      <c r="Q173" s="63">
        <f>IFERROR(CompensationAnalysis[[#This Row],[Current Base Salary]]-CompensationAnalysis[[#This Row],[Target Market Salary]],"")</f>
        <v>0</v>
      </c>
      <c r="R173" s="12"/>
      <c r="S173" s="63">
        <f t="shared" si="15"/>
        <v>0</v>
      </c>
      <c r="T173" s="63">
        <f>CompensationAnalysis[[#This Row],[Base Increase Amount $]]+CompensationAnalysis[[#This Row],[Current Base Salary]]</f>
        <v>0</v>
      </c>
      <c r="U173" s="67" t="str">
        <f>IFERROR(((CompensationAnalysis[[#This Row],[Current Base Salary]]+CompensationAnalysis[[#This Row],[Base Increase Amount $]]))/CompensationAnalysis[[#This Row],[Target Market Salary]],"")</f>
        <v/>
      </c>
      <c r="V173" s="28"/>
      <c r="X173" s="28"/>
    </row>
    <row r="174" spans="1:24" ht="13.8" x14ac:dyDescent="0.25">
      <c r="A174" s="8"/>
      <c r="B174" s="8"/>
      <c r="C174" s="8"/>
      <c r="D174" s="8"/>
      <c r="E174" s="8"/>
      <c r="F174" s="8"/>
      <c r="G174" s="10"/>
      <c r="H174" s="29" t="str">
        <f>IFERROR(VLOOKUP(F174,'Jobs to Benchmark'!#REF!,1,FALSE),"")</f>
        <v/>
      </c>
      <c r="I174" s="15"/>
      <c r="J174" s="63"/>
      <c r="K174" s="63"/>
      <c r="L174" s="64"/>
      <c r="M174" s="65"/>
      <c r="N174" s="63"/>
      <c r="O174" s="66" t="str">
        <f>IFERROR(CompensationAnalysis[[#This Row],[Salary Band Average]]/CompensationAnalysis[[#This Row],[Target Market Salary]],"")</f>
        <v/>
      </c>
      <c r="P174" s="67" t="str">
        <f t="shared" si="14"/>
        <v/>
      </c>
      <c r="Q174" s="63">
        <f>IFERROR(CompensationAnalysis[[#This Row],[Current Base Salary]]-CompensationAnalysis[[#This Row],[Target Market Salary]],"")</f>
        <v>0</v>
      </c>
      <c r="R174" s="12"/>
      <c r="S174" s="63">
        <f t="shared" si="15"/>
        <v>0</v>
      </c>
      <c r="T174" s="63">
        <f>CompensationAnalysis[[#This Row],[Base Increase Amount $]]+CompensationAnalysis[[#This Row],[Current Base Salary]]</f>
        <v>0</v>
      </c>
      <c r="U174" s="67" t="str">
        <f>IFERROR(((CompensationAnalysis[[#This Row],[Current Base Salary]]+CompensationAnalysis[[#This Row],[Base Increase Amount $]]))/CompensationAnalysis[[#This Row],[Target Market Salary]],"")</f>
        <v/>
      </c>
      <c r="V174" s="28"/>
      <c r="X174" s="28"/>
    </row>
    <row r="175" spans="1:24" ht="13.8" x14ac:dyDescent="0.25">
      <c r="A175" s="8"/>
      <c r="B175" s="8"/>
      <c r="C175" s="8"/>
      <c r="D175" s="8"/>
      <c r="E175" s="8"/>
      <c r="F175" s="8"/>
      <c r="G175" s="10"/>
      <c r="H175" s="29" t="str">
        <f>IFERROR(VLOOKUP(F175,'Jobs to Benchmark'!#REF!,1,FALSE),"")</f>
        <v/>
      </c>
      <c r="I175" s="15"/>
      <c r="J175" s="63"/>
      <c r="K175" s="63"/>
      <c r="L175" s="64"/>
      <c r="M175" s="65"/>
      <c r="N175" s="63"/>
      <c r="O175" s="66" t="str">
        <f>IFERROR(CompensationAnalysis[[#This Row],[Salary Band Average]]/CompensationAnalysis[[#This Row],[Target Market Salary]],"")</f>
        <v/>
      </c>
      <c r="P175" s="67" t="str">
        <f t="shared" si="14"/>
        <v/>
      </c>
      <c r="Q175" s="63">
        <f>IFERROR(CompensationAnalysis[[#This Row],[Current Base Salary]]-CompensationAnalysis[[#This Row],[Target Market Salary]],"")</f>
        <v>0</v>
      </c>
      <c r="R175" s="12"/>
      <c r="S175" s="63">
        <f t="shared" si="15"/>
        <v>0</v>
      </c>
      <c r="T175" s="63">
        <f>CompensationAnalysis[[#This Row],[Base Increase Amount $]]+CompensationAnalysis[[#This Row],[Current Base Salary]]</f>
        <v>0</v>
      </c>
      <c r="U175" s="67" t="str">
        <f>IFERROR(((CompensationAnalysis[[#This Row],[Current Base Salary]]+CompensationAnalysis[[#This Row],[Base Increase Amount $]]))/CompensationAnalysis[[#This Row],[Target Market Salary]],"")</f>
        <v/>
      </c>
      <c r="V175" s="28"/>
      <c r="X175" s="28"/>
    </row>
    <row r="176" spans="1:24" ht="13.8" x14ac:dyDescent="0.25">
      <c r="A176" s="8"/>
      <c r="B176" s="8"/>
      <c r="C176" s="8"/>
      <c r="D176" s="8"/>
      <c r="E176" s="8"/>
      <c r="F176" s="8"/>
      <c r="G176" s="10"/>
      <c r="H176" s="29" t="str">
        <f>IFERROR(VLOOKUP(F176,'Jobs to Benchmark'!#REF!,1,FALSE),"")</f>
        <v/>
      </c>
      <c r="I176" s="15"/>
      <c r="J176" s="63"/>
      <c r="K176" s="63"/>
      <c r="L176" s="64"/>
      <c r="M176" s="65"/>
      <c r="N176" s="63"/>
      <c r="O176" s="66" t="str">
        <f>IFERROR(CompensationAnalysis[[#This Row],[Salary Band Average]]/CompensationAnalysis[[#This Row],[Target Market Salary]],"")</f>
        <v/>
      </c>
      <c r="P176" s="67" t="str">
        <f t="shared" si="14"/>
        <v/>
      </c>
      <c r="Q176" s="63">
        <f>IFERROR(CompensationAnalysis[[#This Row],[Current Base Salary]]-CompensationAnalysis[[#This Row],[Target Market Salary]],"")</f>
        <v>0</v>
      </c>
      <c r="R176" s="12"/>
      <c r="S176" s="63">
        <f t="shared" si="15"/>
        <v>0</v>
      </c>
      <c r="T176" s="63">
        <f>CompensationAnalysis[[#This Row],[Base Increase Amount $]]+CompensationAnalysis[[#This Row],[Current Base Salary]]</f>
        <v>0</v>
      </c>
      <c r="U176" s="67" t="str">
        <f>IFERROR(((CompensationAnalysis[[#This Row],[Current Base Salary]]+CompensationAnalysis[[#This Row],[Base Increase Amount $]]))/CompensationAnalysis[[#This Row],[Target Market Salary]],"")</f>
        <v/>
      </c>
      <c r="V176" s="28"/>
      <c r="X176" s="28"/>
    </row>
    <row r="177" spans="1:24" ht="13.8" x14ac:dyDescent="0.25">
      <c r="A177" s="8"/>
      <c r="B177" s="8"/>
      <c r="C177" s="8"/>
      <c r="D177" s="8"/>
      <c r="E177" s="8"/>
      <c r="F177" s="8"/>
      <c r="G177" s="10"/>
      <c r="H177" s="29" t="str">
        <f>IFERROR(VLOOKUP(F177,'Jobs to Benchmark'!#REF!,1,FALSE),"")</f>
        <v/>
      </c>
      <c r="I177" s="15"/>
      <c r="J177" s="63"/>
      <c r="K177" s="63"/>
      <c r="L177" s="64"/>
      <c r="M177" s="65"/>
      <c r="N177" s="63"/>
      <c r="O177" s="66" t="str">
        <f>IFERROR(CompensationAnalysis[[#This Row],[Salary Band Average]]/CompensationAnalysis[[#This Row],[Target Market Salary]],"")</f>
        <v/>
      </c>
      <c r="P177" s="67" t="str">
        <f t="shared" si="14"/>
        <v/>
      </c>
      <c r="Q177" s="63">
        <f>IFERROR(CompensationAnalysis[[#This Row],[Current Base Salary]]-CompensationAnalysis[[#This Row],[Target Market Salary]],"")</f>
        <v>0</v>
      </c>
      <c r="R177" s="12"/>
      <c r="S177" s="63">
        <f t="shared" si="15"/>
        <v>0</v>
      </c>
      <c r="T177" s="63">
        <f>CompensationAnalysis[[#This Row],[Base Increase Amount $]]+CompensationAnalysis[[#This Row],[Current Base Salary]]</f>
        <v>0</v>
      </c>
      <c r="U177" s="67" t="str">
        <f>IFERROR(((CompensationAnalysis[[#This Row],[Current Base Salary]]+CompensationAnalysis[[#This Row],[Base Increase Amount $]]))/CompensationAnalysis[[#This Row],[Target Market Salary]],"")</f>
        <v/>
      </c>
      <c r="V177" s="28"/>
      <c r="X177" s="28"/>
    </row>
    <row r="178" spans="1:24" ht="13.8" x14ac:dyDescent="0.25">
      <c r="A178" s="8"/>
      <c r="B178" s="8"/>
      <c r="C178" s="8"/>
      <c r="D178" s="8"/>
      <c r="E178" s="8"/>
      <c r="F178" s="8"/>
      <c r="G178" s="10"/>
      <c r="H178" s="29" t="str">
        <f>IFERROR(VLOOKUP(F178,'Jobs to Benchmark'!#REF!,1,FALSE),"")</f>
        <v/>
      </c>
      <c r="I178" s="15"/>
      <c r="J178" s="63"/>
      <c r="K178" s="63"/>
      <c r="L178" s="64"/>
      <c r="M178" s="65"/>
      <c r="N178" s="63"/>
      <c r="O178" s="66" t="str">
        <f>IFERROR(CompensationAnalysis[[#This Row],[Salary Band Average]]/CompensationAnalysis[[#This Row],[Target Market Salary]],"")</f>
        <v/>
      </c>
      <c r="P178" s="67" t="str">
        <f t="shared" si="14"/>
        <v/>
      </c>
      <c r="Q178" s="63">
        <f>IFERROR(CompensationAnalysis[[#This Row],[Current Base Salary]]-CompensationAnalysis[[#This Row],[Target Market Salary]],"")</f>
        <v>0</v>
      </c>
      <c r="R178" s="12"/>
      <c r="S178" s="63">
        <f t="shared" si="15"/>
        <v>0</v>
      </c>
      <c r="T178" s="63">
        <f>CompensationAnalysis[[#This Row],[Base Increase Amount $]]+CompensationAnalysis[[#This Row],[Current Base Salary]]</f>
        <v>0</v>
      </c>
      <c r="U178" s="67" t="str">
        <f>IFERROR(((CompensationAnalysis[[#This Row],[Current Base Salary]]+CompensationAnalysis[[#This Row],[Base Increase Amount $]]))/CompensationAnalysis[[#This Row],[Target Market Salary]],"")</f>
        <v/>
      </c>
      <c r="V178" s="28"/>
      <c r="X178" s="28"/>
    </row>
    <row r="179" spans="1:24" ht="13.8" x14ac:dyDescent="0.25">
      <c r="A179" s="8"/>
      <c r="B179" s="8"/>
      <c r="C179" s="8"/>
      <c r="D179" s="8"/>
      <c r="E179" s="8"/>
      <c r="F179" s="8"/>
      <c r="G179" s="10"/>
      <c r="H179" s="29" t="str">
        <f>IFERROR(VLOOKUP(F179,'Jobs to Benchmark'!#REF!,1,FALSE),"")</f>
        <v/>
      </c>
      <c r="I179" s="15"/>
      <c r="J179" s="63"/>
      <c r="K179" s="63"/>
      <c r="L179" s="64"/>
      <c r="M179" s="65"/>
      <c r="N179" s="63"/>
      <c r="O179" s="66" t="str">
        <f>IFERROR(CompensationAnalysis[[#This Row],[Salary Band Average]]/CompensationAnalysis[[#This Row],[Target Market Salary]],"")</f>
        <v/>
      </c>
      <c r="P179" s="67" t="str">
        <f t="shared" si="14"/>
        <v/>
      </c>
      <c r="Q179" s="63">
        <f>IFERROR(CompensationAnalysis[[#This Row],[Current Base Salary]]-CompensationAnalysis[[#This Row],[Target Market Salary]],"")</f>
        <v>0</v>
      </c>
      <c r="R179" s="12"/>
      <c r="S179" s="63">
        <f t="shared" si="15"/>
        <v>0</v>
      </c>
      <c r="T179" s="63">
        <f>CompensationAnalysis[[#This Row],[Base Increase Amount $]]+CompensationAnalysis[[#This Row],[Current Base Salary]]</f>
        <v>0</v>
      </c>
      <c r="U179" s="67" t="str">
        <f>IFERROR(((CompensationAnalysis[[#This Row],[Current Base Salary]]+CompensationAnalysis[[#This Row],[Base Increase Amount $]]))/CompensationAnalysis[[#This Row],[Target Market Salary]],"")</f>
        <v/>
      </c>
      <c r="V179" s="28"/>
      <c r="X179" s="28"/>
    </row>
    <row r="180" spans="1:24" ht="13.8" x14ac:dyDescent="0.25">
      <c r="A180" s="8"/>
      <c r="B180" s="8"/>
      <c r="C180" s="8"/>
      <c r="D180" s="8"/>
      <c r="E180" s="8"/>
      <c r="F180" s="8"/>
      <c r="G180" s="10"/>
      <c r="H180" s="29" t="str">
        <f>IFERROR(VLOOKUP(F180,'Jobs to Benchmark'!#REF!,1,FALSE),"")</f>
        <v/>
      </c>
      <c r="I180" s="15"/>
      <c r="J180" s="63"/>
      <c r="K180" s="63"/>
      <c r="L180" s="64"/>
      <c r="M180" s="65"/>
      <c r="N180" s="63"/>
      <c r="O180" s="66" t="str">
        <f>IFERROR(CompensationAnalysis[[#This Row],[Salary Band Average]]/CompensationAnalysis[[#This Row],[Target Market Salary]],"")</f>
        <v/>
      </c>
      <c r="P180" s="67" t="str">
        <f t="shared" si="14"/>
        <v/>
      </c>
      <c r="Q180" s="63">
        <f>IFERROR(CompensationAnalysis[[#This Row],[Current Base Salary]]-CompensationAnalysis[[#This Row],[Target Market Salary]],"")</f>
        <v>0</v>
      </c>
      <c r="R180" s="12"/>
      <c r="S180" s="63">
        <f t="shared" si="15"/>
        <v>0</v>
      </c>
      <c r="T180" s="63">
        <f>CompensationAnalysis[[#This Row],[Base Increase Amount $]]+CompensationAnalysis[[#This Row],[Current Base Salary]]</f>
        <v>0</v>
      </c>
      <c r="U180" s="67" t="str">
        <f>IFERROR(((CompensationAnalysis[[#This Row],[Current Base Salary]]+CompensationAnalysis[[#This Row],[Base Increase Amount $]]))/CompensationAnalysis[[#This Row],[Target Market Salary]],"")</f>
        <v/>
      </c>
      <c r="V180" s="28"/>
      <c r="X180" s="28"/>
    </row>
    <row r="181" spans="1:24" ht="13.8" x14ac:dyDescent="0.25">
      <c r="A181" s="8"/>
      <c r="B181" s="8"/>
      <c r="C181" s="8"/>
      <c r="D181" s="8"/>
      <c r="E181" s="8"/>
      <c r="F181" s="8"/>
      <c r="G181" s="10"/>
      <c r="H181" s="29" t="str">
        <f>IFERROR(VLOOKUP(F181,'Jobs to Benchmark'!#REF!,1,FALSE),"")</f>
        <v/>
      </c>
      <c r="I181" s="15"/>
      <c r="J181" s="63"/>
      <c r="K181" s="63"/>
      <c r="L181" s="64"/>
      <c r="M181" s="65"/>
      <c r="N181" s="63"/>
      <c r="O181" s="66" t="str">
        <f>IFERROR(CompensationAnalysis[[#This Row],[Salary Band Average]]/CompensationAnalysis[[#This Row],[Target Market Salary]],"")</f>
        <v/>
      </c>
      <c r="P181" s="67" t="str">
        <f t="shared" si="14"/>
        <v/>
      </c>
      <c r="Q181" s="63">
        <f>IFERROR(CompensationAnalysis[[#This Row],[Current Base Salary]]-CompensationAnalysis[[#This Row],[Target Market Salary]],"")</f>
        <v>0</v>
      </c>
      <c r="R181" s="12"/>
      <c r="S181" s="63">
        <f t="shared" si="15"/>
        <v>0</v>
      </c>
      <c r="T181" s="63">
        <f>CompensationAnalysis[[#This Row],[Base Increase Amount $]]+CompensationAnalysis[[#This Row],[Current Base Salary]]</f>
        <v>0</v>
      </c>
      <c r="U181" s="67" t="str">
        <f>IFERROR(((CompensationAnalysis[[#This Row],[Current Base Salary]]+CompensationAnalysis[[#This Row],[Base Increase Amount $]]))/CompensationAnalysis[[#This Row],[Target Market Salary]],"")</f>
        <v/>
      </c>
      <c r="V181" s="28"/>
      <c r="X181" s="28"/>
    </row>
    <row r="182" spans="1:24" ht="13.8" x14ac:dyDescent="0.25">
      <c r="A182" s="8"/>
      <c r="B182" s="8"/>
      <c r="C182" s="8"/>
      <c r="D182" s="8"/>
      <c r="E182" s="8"/>
      <c r="F182" s="8"/>
      <c r="G182" s="10"/>
      <c r="H182" s="29" t="str">
        <f>IFERROR(VLOOKUP(F182,'Jobs to Benchmark'!#REF!,1,FALSE),"")</f>
        <v/>
      </c>
      <c r="I182" s="15"/>
      <c r="J182" s="63"/>
      <c r="K182" s="63"/>
      <c r="L182" s="64"/>
      <c r="M182" s="65"/>
      <c r="N182" s="63"/>
      <c r="O182" s="66" t="str">
        <f>IFERROR(CompensationAnalysis[[#This Row],[Salary Band Average]]/CompensationAnalysis[[#This Row],[Target Market Salary]],"")</f>
        <v/>
      </c>
      <c r="P182" s="67" t="str">
        <f t="shared" si="14"/>
        <v/>
      </c>
      <c r="Q182" s="63">
        <f>IFERROR(CompensationAnalysis[[#This Row],[Current Base Salary]]-CompensationAnalysis[[#This Row],[Target Market Salary]],"")</f>
        <v>0</v>
      </c>
      <c r="R182" s="12"/>
      <c r="S182" s="63">
        <f t="shared" si="15"/>
        <v>0</v>
      </c>
      <c r="T182" s="63">
        <f>CompensationAnalysis[[#This Row],[Base Increase Amount $]]+CompensationAnalysis[[#This Row],[Current Base Salary]]</f>
        <v>0</v>
      </c>
      <c r="U182" s="67" t="str">
        <f>IFERROR(((CompensationAnalysis[[#This Row],[Current Base Salary]]+CompensationAnalysis[[#This Row],[Base Increase Amount $]]))/CompensationAnalysis[[#This Row],[Target Market Salary]],"")</f>
        <v/>
      </c>
      <c r="V182" s="28"/>
      <c r="X182" s="28"/>
    </row>
    <row r="183" spans="1:24" ht="13.8" x14ac:dyDescent="0.25">
      <c r="A183" s="8"/>
      <c r="B183" s="8"/>
      <c r="C183" s="8"/>
      <c r="D183" s="8"/>
      <c r="E183" s="8"/>
      <c r="F183" s="8"/>
      <c r="G183" s="10"/>
      <c r="H183" s="29" t="str">
        <f>IFERROR(VLOOKUP(F183,'Jobs to Benchmark'!#REF!,1,FALSE),"")</f>
        <v/>
      </c>
      <c r="I183" s="15"/>
      <c r="J183" s="63"/>
      <c r="K183" s="63"/>
      <c r="L183" s="64"/>
      <c r="M183" s="65"/>
      <c r="N183" s="63"/>
      <c r="O183" s="66" t="str">
        <f>IFERROR(CompensationAnalysis[[#This Row],[Salary Band Average]]/CompensationAnalysis[[#This Row],[Target Market Salary]],"")</f>
        <v/>
      </c>
      <c r="P183" s="67" t="str">
        <f t="shared" si="14"/>
        <v/>
      </c>
      <c r="Q183" s="63">
        <f>IFERROR(CompensationAnalysis[[#This Row],[Current Base Salary]]-CompensationAnalysis[[#This Row],[Target Market Salary]],"")</f>
        <v>0</v>
      </c>
      <c r="R183" s="12"/>
      <c r="S183" s="63">
        <f t="shared" si="15"/>
        <v>0</v>
      </c>
      <c r="T183" s="63">
        <f>CompensationAnalysis[[#This Row],[Base Increase Amount $]]+CompensationAnalysis[[#This Row],[Current Base Salary]]</f>
        <v>0</v>
      </c>
      <c r="U183" s="67" t="str">
        <f>IFERROR(((CompensationAnalysis[[#This Row],[Current Base Salary]]+CompensationAnalysis[[#This Row],[Base Increase Amount $]]))/CompensationAnalysis[[#This Row],[Target Market Salary]],"")</f>
        <v/>
      </c>
      <c r="V183" s="28"/>
      <c r="X183" s="28"/>
    </row>
    <row r="184" spans="1:24" ht="13.8" x14ac:dyDescent="0.25">
      <c r="A184" s="8"/>
      <c r="B184" s="8"/>
      <c r="C184" s="8"/>
      <c r="D184" s="8"/>
      <c r="E184" s="8"/>
      <c r="F184" s="8"/>
      <c r="G184" s="10"/>
      <c r="H184" s="29" t="str">
        <f>IFERROR(VLOOKUP(F184,'Jobs to Benchmark'!#REF!,1,FALSE),"")</f>
        <v/>
      </c>
      <c r="I184" s="15"/>
      <c r="J184" s="63"/>
      <c r="K184" s="63"/>
      <c r="L184" s="64"/>
      <c r="M184" s="65"/>
      <c r="N184" s="63"/>
      <c r="O184" s="66" t="str">
        <f>IFERROR(CompensationAnalysis[[#This Row],[Salary Band Average]]/CompensationAnalysis[[#This Row],[Target Market Salary]],"")</f>
        <v/>
      </c>
      <c r="P184" s="67" t="str">
        <f t="shared" si="14"/>
        <v/>
      </c>
      <c r="Q184" s="63">
        <f>IFERROR(CompensationAnalysis[[#This Row],[Current Base Salary]]-CompensationAnalysis[[#This Row],[Target Market Salary]],"")</f>
        <v>0</v>
      </c>
      <c r="R184" s="12"/>
      <c r="S184" s="63">
        <f t="shared" si="15"/>
        <v>0</v>
      </c>
      <c r="T184" s="63">
        <f>CompensationAnalysis[[#This Row],[Base Increase Amount $]]+CompensationAnalysis[[#This Row],[Current Base Salary]]</f>
        <v>0</v>
      </c>
      <c r="U184" s="67" t="str">
        <f>IFERROR(((CompensationAnalysis[[#This Row],[Current Base Salary]]+CompensationAnalysis[[#This Row],[Base Increase Amount $]]))/CompensationAnalysis[[#This Row],[Target Market Salary]],"")</f>
        <v/>
      </c>
      <c r="V184" s="28"/>
      <c r="X184" s="28"/>
    </row>
    <row r="185" spans="1:24" ht="13.8" x14ac:dyDescent="0.25">
      <c r="A185" s="8"/>
      <c r="B185" s="8"/>
      <c r="C185" s="8"/>
      <c r="D185" s="8"/>
      <c r="E185" s="8"/>
      <c r="F185" s="8"/>
      <c r="G185" s="10"/>
      <c r="H185" s="29" t="str">
        <f>IFERROR(VLOOKUP(F185,'Jobs to Benchmark'!#REF!,1,FALSE),"")</f>
        <v/>
      </c>
      <c r="I185" s="15"/>
      <c r="J185" s="63"/>
      <c r="K185" s="63"/>
      <c r="L185" s="64"/>
      <c r="M185" s="65"/>
      <c r="N185" s="63"/>
      <c r="O185" s="66" t="str">
        <f>IFERROR(CompensationAnalysis[[#This Row],[Salary Band Average]]/CompensationAnalysis[[#This Row],[Target Market Salary]],"")</f>
        <v/>
      </c>
      <c r="P185" s="67" t="str">
        <f t="shared" si="14"/>
        <v/>
      </c>
      <c r="Q185" s="63">
        <f>IFERROR(CompensationAnalysis[[#This Row],[Current Base Salary]]-CompensationAnalysis[[#This Row],[Target Market Salary]],"")</f>
        <v>0</v>
      </c>
      <c r="R185" s="12"/>
      <c r="S185" s="63">
        <f t="shared" si="15"/>
        <v>0</v>
      </c>
      <c r="T185" s="63">
        <f>CompensationAnalysis[[#This Row],[Base Increase Amount $]]+CompensationAnalysis[[#This Row],[Current Base Salary]]</f>
        <v>0</v>
      </c>
      <c r="U185" s="67" t="str">
        <f>IFERROR(((CompensationAnalysis[[#This Row],[Current Base Salary]]+CompensationAnalysis[[#This Row],[Base Increase Amount $]]))/CompensationAnalysis[[#This Row],[Target Market Salary]],"")</f>
        <v/>
      </c>
      <c r="V185" s="28"/>
      <c r="X185" s="28"/>
    </row>
    <row r="186" spans="1:24" ht="13.8" x14ac:dyDescent="0.25">
      <c r="A186" s="8"/>
      <c r="B186" s="8"/>
      <c r="C186" s="8"/>
      <c r="D186" s="8"/>
      <c r="E186" s="8"/>
      <c r="F186" s="8"/>
      <c r="G186" s="10"/>
      <c r="H186" s="29" t="str">
        <f>IFERROR(VLOOKUP(F186,'Jobs to Benchmark'!#REF!,1,FALSE),"")</f>
        <v/>
      </c>
      <c r="I186" s="15"/>
      <c r="J186" s="63"/>
      <c r="K186" s="63"/>
      <c r="L186" s="64"/>
      <c r="M186" s="65"/>
      <c r="N186" s="63"/>
      <c r="O186" s="66" t="str">
        <f>IFERROR(CompensationAnalysis[[#This Row],[Salary Band Average]]/CompensationAnalysis[[#This Row],[Target Market Salary]],"")</f>
        <v/>
      </c>
      <c r="P186" s="67" t="str">
        <f t="shared" si="14"/>
        <v/>
      </c>
      <c r="Q186" s="63">
        <f>IFERROR(CompensationAnalysis[[#This Row],[Current Base Salary]]-CompensationAnalysis[[#This Row],[Target Market Salary]],"")</f>
        <v>0</v>
      </c>
      <c r="R186" s="12"/>
      <c r="S186" s="63">
        <f t="shared" si="15"/>
        <v>0</v>
      </c>
      <c r="T186" s="63">
        <f>CompensationAnalysis[[#This Row],[Base Increase Amount $]]+CompensationAnalysis[[#This Row],[Current Base Salary]]</f>
        <v>0</v>
      </c>
      <c r="U186" s="67" t="str">
        <f>IFERROR(((CompensationAnalysis[[#This Row],[Current Base Salary]]+CompensationAnalysis[[#This Row],[Base Increase Amount $]]))/CompensationAnalysis[[#This Row],[Target Market Salary]],"")</f>
        <v/>
      </c>
      <c r="V186" s="28"/>
      <c r="X186" s="28"/>
    </row>
    <row r="187" spans="1:24" ht="13.8" x14ac:dyDescent="0.25">
      <c r="A187" s="8"/>
      <c r="B187" s="8"/>
      <c r="C187" s="8"/>
      <c r="D187" s="8"/>
      <c r="E187" s="8"/>
      <c r="F187" s="8"/>
      <c r="G187" s="10"/>
      <c r="H187" s="29" t="str">
        <f>IFERROR(VLOOKUP(F187,'Jobs to Benchmark'!#REF!,1,FALSE),"")</f>
        <v/>
      </c>
      <c r="I187" s="15"/>
      <c r="J187" s="63"/>
      <c r="K187" s="63"/>
      <c r="L187" s="64"/>
      <c r="M187" s="65"/>
      <c r="N187" s="63"/>
      <c r="O187" s="66" t="str">
        <f>IFERROR(CompensationAnalysis[[#This Row],[Salary Band Average]]/CompensationAnalysis[[#This Row],[Target Market Salary]],"")</f>
        <v/>
      </c>
      <c r="P187" s="67" t="str">
        <f t="shared" si="14"/>
        <v/>
      </c>
      <c r="Q187" s="63">
        <f>IFERROR(CompensationAnalysis[[#This Row],[Current Base Salary]]-CompensationAnalysis[[#This Row],[Target Market Salary]],"")</f>
        <v>0</v>
      </c>
      <c r="R187" s="12"/>
      <c r="S187" s="63">
        <f t="shared" si="15"/>
        <v>0</v>
      </c>
      <c r="T187" s="63">
        <f>CompensationAnalysis[[#This Row],[Base Increase Amount $]]+CompensationAnalysis[[#This Row],[Current Base Salary]]</f>
        <v>0</v>
      </c>
      <c r="U187" s="67" t="str">
        <f>IFERROR(((CompensationAnalysis[[#This Row],[Current Base Salary]]+CompensationAnalysis[[#This Row],[Base Increase Amount $]]))/CompensationAnalysis[[#This Row],[Target Market Salary]],"")</f>
        <v/>
      </c>
      <c r="V187" s="28"/>
      <c r="X187" s="28"/>
    </row>
    <row r="188" spans="1:24" ht="13.8" x14ac:dyDescent="0.25">
      <c r="A188" s="8"/>
      <c r="B188" s="8"/>
      <c r="C188" s="8"/>
      <c r="D188" s="8"/>
      <c r="E188" s="8"/>
      <c r="F188" s="8"/>
      <c r="G188" s="10"/>
      <c r="H188" s="29" t="str">
        <f>IFERROR(VLOOKUP(F188,'Jobs to Benchmark'!#REF!,1,FALSE),"")</f>
        <v/>
      </c>
      <c r="I188" s="15"/>
      <c r="J188" s="63"/>
      <c r="K188" s="63"/>
      <c r="L188" s="64"/>
      <c r="M188" s="65"/>
      <c r="N188" s="63"/>
      <c r="O188" s="66" t="str">
        <f>IFERROR(CompensationAnalysis[[#This Row],[Salary Band Average]]/CompensationAnalysis[[#This Row],[Target Market Salary]],"")</f>
        <v/>
      </c>
      <c r="P188" s="67" t="str">
        <f t="shared" si="14"/>
        <v/>
      </c>
      <c r="Q188" s="63">
        <f>IFERROR(CompensationAnalysis[[#This Row],[Current Base Salary]]-CompensationAnalysis[[#This Row],[Target Market Salary]],"")</f>
        <v>0</v>
      </c>
      <c r="R188" s="12"/>
      <c r="S188" s="63">
        <f t="shared" si="15"/>
        <v>0</v>
      </c>
      <c r="T188" s="63">
        <f>CompensationAnalysis[[#This Row],[Base Increase Amount $]]+CompensationAnalysis[[#This Row],[Current Base Salary]]</f>
        <v>0</v>
      </c>
      <c r="U188" s="67" t="str">
        <f>IFERROR(((CompensationAnalysis[[#This Row],[Current Base Salary]]+CompensationAnalysis[[#This Row],[Base Increase Amount $]]))/CompensationAnalysis[[#This Row],[Target Market Salary]],"")</f>
        <v/>
      </c>
      <c r="V188" s="28"/>
      <c r="X188" s="28"/>
    </row>
    <row r="189" spans="1:24" ht="13.8" x14ac:dyDescent="0.25">
      <c r="A189" s="8"/>
      <c r="B189" s="8"/>
      <c r="C189" s="8"/>
      <c r="D189" s="8"/>
      <c r="E189" s="8"/>
      <c r="F189" s="8"/>
      <c r="G189" s="10"/>
      <c r="H189" s="29" t="str">
        <f>IFERROR(VLOOKUP(F189,'Jobs to Benchmark'!#REF!,1,FALSE),"")</f>
        <v/>
      </c>
      <c r="I189" s="15"/>
      <c r="J189" s="63"/>
      <c r="K189" s="63"/>
      <c r="L189" s="64"/>
      <c r="M189" s="65"/>
      <c r="N189" s="63"/>
      <c r="O189" s="66" t="str">
        <f>IFERROR(CompensationAnalysis[[#This Row],[Salary Band Average]]/CompensationAnalysis[[#This Row],[Target Market Salary]],"")</f>
        <v/>
      </c>
      <c r="P189" s="67" t="str">
        <f t="shared" si="14"/>
        <v/>
      </c>
      <c r="Q189" s="63">
        <f>IFERROR(CompensationAnalysis[[#This Row],[Current Base Salary]]-CompensationAnalysis[[#This Row],[Target Market Salary]],"")</f>
        <v>0</v>
      </c>
      <c r="R189" s="12"/>
      <c r="S189" s="63">
        <f t="shared" si="15"/>
        <v>0</v>
      </c>
      <c r="T189" s="63">
        <f>CompensationAnalysis[[#This Row],[Base Increase Amount $]]+CompensationAnalysis[[#This Row],[Current Base Salary]]</f>
        <v>0</v>
      </c>
      <c r="U189" s="67" t="str">
        <f>IFERROR(((CompensationAnalysis[[#This Row],[Current Base Salary]]+CompensationAnalysis[[#This Row],[Base Increase Amount $]]))/CompensationAnalysis[[#This Row],[Target Market Salary]],"")</f>
        <v/>
      </c>
      <c r="V189" s="28"/>
      <c r="X189" s="28"/>
    </row>
    <row r="190" spans="1:24" ht="13.8" x14ac:dyDescent="0.25">
      <c r="A190" s="8"/>
      <c r="B190" s="8"/>
      <c r="C190" s="8"/>
      <c r="D190" s="8"/>
      <c r="E190" s="8"/>
      <c r="F190" s="8"/>
      <c r="G190" s="10"/>
      <c r="H190" s="29" t="str">
        <f>IFERROR(VLOOKUP(F190,'Jobs to Benchmark'!#REF!,1,FALSE),"")</f>
        <v/>
      </c>
      <c r="I190" s="15"/>
      <c r="J190" s="63"/>
      <c r="K190" s="63"/>
      <c r="L190" s="64"/>
      <c r="M190" s="65"/>
      <c r="N190" s="63"/>
      <c r="O190" s="66" t="str">
        <f>IFERROR(CompensationAnalysis[[#This Row],[Salary Band Average]]/CompensationAnalysis[[#This Row],[Target Market Salary]],"")</f>
        <v/>
      </c>
      <c r="P190" s="67" t="str">
        <f t="shared" si="14"/>
        <v/>
      </c>
      <c r="Q190" s="63">
        <f>IFERROR(CompensationAnalysis[[#This Row],[Current Base Salary]]-CompensationAnalysis[[#This Row],[Target Market Salary]],"")</f>
        <v>0</v>
      </c>
      <c r="R190" s="12"/>
      <c r="S190" s="63">
        <f t="shared" si="15"/>
        <v>0</v>
      </c>
      <c r="T190" s="63">
        <f>CompensationAnalysis[[#This Row],[Base Increase Amount $]]+CompensationAnalysis[[#This Row],[Current Base Salary]]</f>
        <v>0</v>
      </c>
      <c r="U190" s="67" t="str">
        <f>IFERROR(((CompensationAnalysis[[#This Row],[Current Base Salary]]+CompensationAnalysis[[#This Row],[Base Increase Amount $]]))/CompensationAnalysis[[#This Row],[Target Market Salary]],"")</f>
        <v/>
      </c>
      <c r="V190" s="28"/>
      <c r="X190" s="28"/>
    </row>
    <row r="191" spans="1:24" ht="13.8" x14ac:dyDescent="0.25">
      <c r="A191" s="8"/>
      <c r="B191" s="8"/>
      <c r="C191" s="8"/>
      <c r="D191" s="8"/>
      <c r="E191" s="8"/>
      <c r="F191" s="8"/>
      <c r="G191" s="10"/>
      <c r="H191" s="29" t="str">
        <f>IFERROR(VLOOKUP(F191,'Jobs to Benchmark'!#REF!,1,FALSE),"")</f>
        <v/>
      </c>
      <c r="I191" s="15"/>
      <c r="J191" s="63"/>
      <c r="K191" s="63"/>
      <c r="L191" s="64"/>
      <c r="M191" s="65"/>
      <c r="N191" s="63"/>
      <c r="O191" s="66" t="str">
        <f>IFERROR(CompensationAnalysis[[#This Row],[Salary Band Average]]/CompensationAnalysis[[#This Row],[Target Market Salary]],"")</f>
        <v/>
      </c>
      <c r="P191" s="67" t="str">
        <f t="shared" si="14"/>
        <v/>
      </c>
      <c r="Q191" s="63">
        <f>IFERROR(CompensationAnalysis[[#This Row],[Current Base Salary]]-CompensationAnalysis[[#This Row],[Target Market Salary]],"")</f>
        <v>0</v>
      </c>
      <c r="R191" s="12"/>
      <c r="S191" s="63">
        <f t="shared" si="15"/>
        <v>0</v>
      </c>
      <c r="T191" s="63">
        <f>CompensationAnalysis[[#This Row],[Base Increase Amount $]]+CompensationAnalysis[[#This Row],[Current Base Salary]]</f>
        <v>0</v>
      </c>
      <c r="U191" s="67" t="str">
        <f>IFERROR(((CompensationAnalysis[[#This Row],[Current Base Salary]]+CompensationAnalysis[[#This Row],[Base Increase Amount $]]))/CompensationAnalysis[[#This Row],[Target Market Salary]],"")</f>
        <v/>
      </c>
      <c r="V191" s="28"/>
      <c r="X191" s="28"/>
    </row>
    <row r="192" spans="1:24" ht="13.8" x14ac:dyDescent="0.25">
      <c r="A192" s="8"/>
      <c r="B192" s="8"/>
      <c r="C192" s="8"/>
      <c r="D192" s="8"/>
      <c r="E192" s="8"/>
      <c r="F192" s="8"/>
      <c r="G192" s="10"/>
      <c r="H192" s="29" t="str">
        <f>IFERROR(VLOOKUP(F192,'Jobs to Benchmark'!#REF!,1,FALSE),"")</f>
        <v/>
      </c>
      <c r="I192" s="15"/>
      <c r="J192" s="63"/>
      <c r="K192" s="63"/>
      <c r="L192" s="64"/>
      <c r="M192" s="65"/>
      <c r="N192" s="63"/>
      <c r="O192" s="66" t="str">
        <f>IFERROR(CompensationAnalysis[[#This Row],[Salary Band Average]]/CompensationAnalysis[[#This Row],[Target Market Salary]],"")</f>
        <v/>
      </c>
      <c r="P192" s="67" t="str">
        <f t="shared" si="14"/>
        <v/>
      </c>
      <c r="Q192" s="63">
        <f>IFERROR(CompensationAnalysis[[#This Row],[Current Base Salary]]-CompensationAnalysis[[#This Row],[Target Market Salary]],"")</f>
        <v>0</v>
      </c>
      <c r="R192" s="12"/>
      <c r="S192" s="63">
        <f t="shared" si="15"/>
        <v>0</v>
      </c>
      <c r="T192" s="63">
        <f>CompensationAnalysis[[#This Row],[Base Increase Amount $]]+CompensationAnalysis[[#This Row],[Current Base Salary]]</f>
        <v>0</v>
      </c>
      <c r="U192" s="67" t="str">
        <f>IFERROR(((CompensationAnalysis[[#This Row],[Current Base Salary]]+CompensationAnalysis[[#This Row],[Base Increase Amount $]]))/CompensationAnalysis[[#This Row],[Target Market Salary]],"")</f>
        <v/>
      </c>
      <c r="V192" s="28"/>
      <c r="X192" s="28"/>
    </row>
    <row r="193" spans="1:24" ht="13.8" x14ac:dyDescent="0.25">
      <c r="A193" s="8"/>
      <c r="B193" s="8"/>
      <c r="C193" s="8"/>
      <c r="D193" s="8"/>
      <c r="E193" s="8"/>
      <c r="F193" s="8"/>
      <c r="G193" s="10"/>
      <c r="H193" s="29" t="str">
        <f>IFERROR(VLOOKUP(F193,'Jobs to Benchmark'!#REF!,1,FALSE),"")</f>
        <v/>
      </c>
      <c r="I193" s="15"/>
      <c r="J193" s="63"/>
      <c r="K193" s="63"/>
      <c r="L193" s="64"/>
      <c r="M193" s="65"/>
      <c r="N193" s="63"/>
      <c r="O193" s="66" t="str">
        <f>IFERROR(CompensationAnalysis[[#This Row],[Salary Band Average]]/CompensationAnalysis[[#This Row],[Target Market Salary]],"")</f>
        <v/>
      </c>
      <c r="P193" s="67" t="str">
        <f t="shared" si="14"/>
        <v/>
      </c>
      <c r="Q193" s="63">
        <f>IFERROR(CompensationAnalysis[[#This Row],[Current Base Salary]]-CompensationAnalysis[[#This Row],[Target Market Salary]],"")</f>
        <v>0</v>
      </c>
      <c r="R193" s="12"/>
      <c r="S193" s="63">
        <f t="shared" si="15"/>
        <v>0</v>
      </c>
      <c r="T193" s="63">
        <f>CompensationAnalysis[[#This Row],[Base Increase Amount $]]+CompensationAnalysis[[#This Row],[Current Base Salary]]</f>
        <v>0</v>
      </c>
      <c r="U193" s="67" t="str">
        <f>IFERROR(((CompensationAnalysis[[#This Row],[Current Base Salary]]+CompensationAnalysis[[#This Row],[Base Increase Amount $]]))/CompensationAnalysis[[#This Row],[Target Market Salary]],"")</f>
        <v/>
      </c>
      <c r="V193" s="28"/>
      <c r="X193" s="28"/>
    </row>
    <row r="194" spans="1:24" ht="13.8" x14ac:dyDescent="0.25">
      <c r="A194" s="8"/>
      <c r="B194" s="8"/>
      <c r="C194" s="8"/>
      <c r="D194" s="8"/>
      <c r="E194" s="8"/>
      <c r="F194" s="8"/>
      <c r="G194" s="10"/>
      <c r="H194" s="29" t="str">
        <f>IFERROR(VLOOKUP(F194,'Jobs to Benchmark'!#REF!,1,FALSE),"")</f>
        <v/>
      </c>
      <c r="I194" s="15"/>
      <c r="J194" s="63"/>
      <c r="K194" s="63"/>
      <c r="L194" s="64"/>
      <c r="M194" s="65"/>
      <c r="N194" s="63"/>
      <c r="O194" s="66" t="str">
        <f>IFERROR(CompensationAnalysis[[#This Row],[Salary Band Average]]/CompensationAnalysis[[#This Row],[Target Market Salary]],"")</f>
        <v/>
      </c>
      <c r="P194" s="67" t="str">
        <f t="shared" si="14"/>
        <v/>
      </c>
      <c r="Q194" s="63">
        <f>IFERROR(CompensationAnalysis[[#This Row],[Current Base Salary]]-CompensationAnalysis[[#This Row],[Target Market Salary]],"")</f>
        <v>0</v>
      </c>
      <c r="R194" s="12"/>
      <c r="S194" s="63">
        <f t="shared" si="15"/>
        <v>0</v>
      </c>
      <c r="T194" s="63">
        <f>CompensationAnalysis[[#This Row],[Base Increase Amount $]]+CompensationAnalysis[[#This Row],[Current Base Salary]]</f>
        <v>0</v>
      </c>
      <c r="U194" s="67" t="str">
        <f>IFERROR(((CompensationAnalysis[[#This Row],[Current Base Salary]]+CompensationAnalysis[[#This Row],[Base Increase Amount $]]))/CompensationAnalysis[[#This Row],[Target Market Salary]],"")</f>
        <v/>
      </c>
      <c r="V194" s="28"/>
      <c r="X194" s="28"/>
    </row>
    <row r="195" spans="1:24" ht="13.8" x14ac:dyDescent="0.25">
      <c r="A195" s="8"/>
      <c r="B195" s="8"/>
      <c r="C195" s="8"/>
      <c r="D195" s="8"/>
      <c r="E195" s="8"/>
      <c r="F195" s="8"/>
      <c r="G195" s="10"/>
      <c r="H195" s="29" t="str">
        <f>IFERROR(VLOOKUP(F195,'Jobs to Benchmark'!#REF!,1,FALSE),"")</f>
        <v/>
      </c>
      <c r="I195" s="15"/>
      <c r="J195" s="63"/>
      <c r="K195" s="63"/>
      <c r="L195" s="64"/>
      <c r="M195" s="65"/>
      <c r="N195" s="63"/>
      <c r="O195" s="66" t="str">
        <f>IFERROR(CompensationAnalysis[[#This Row],[Salary Band Average]]/CompensationAnalysis[[#This Row],[Target Market Salary]],"")</f>
        <v/>
      </c>
      <c r="P195" s="67" t="str">
        <f t="shared" si="14"/>
        <v/>
      </c>
      <c r="Q195" s="63">
        <f>IFERROR(CompensationAnalysis[[#This Row],[Current Base Salary]]-CompensationAnalysis[[#This Row],[Target Market Salary]],"")</f>
        <v>0</v>
      </c>
      <c r="R195" s="12"/>
      <c r="S195" s="63">
        <f t="shared" si="15"/>
        <v>0</v>
      </c>
      <c r="T195" s="63">
        <f>CompensationAnalysis[[#This Row],[Base Increase Amount $]]+CompensationAnalysis[[#This Row],[Current Base Salary]]</f>
        <v>0</v>
      </c>
      <c r="U195" s="67" t="str">
        <f>IFERROR(((CompensationAnalysis[[#This Row],[Current Base Salary]]+CompensationAnalysis[[#This Row],[Base Increase Amount $]]))/CompensationAnalysis[[#This Row],[Target Market Salary]],"")</f>
        <v/>
      </c>
      <c r="V195" s="28"/>
      <c r="X195" s="28"/>
    </row>
    <row r="196" spans="1:24" ht="13.8" x14ac:dyDescent="0.25">
      <c r="A196" s="8"/>
      <c r="B196" s="8"/>
      <c r="C196" s="8"/>
      <c r="D196" s="8"/>
      <c r="E196" s="8"/>
      <c r="F196" s="8"/>
      <c r="G196" s="10"/>
      <c r="H196" s="29" t="str">
        <f>IFERROR(VLOOKUP(F196,'Jobs to Benchmark'!#REF!,1,FALSE),"")</f>
        <v/>
      </c>
      <c r="I196" s="15"/>
      <c r="J196" s="63"/>
      <c r="K196" s="63"/>
      <c r="L196" s="64"/>
      <c r="M196" s="65"/>
      <c r="N196" s="63"/>
      <c r="O196" s="66" t="str">
        <f>IFERROR(CompensationAnalysis[[#This Row],[Salary Band Average]]/CompensationAnalysis[[#This Row],[Target Market Salary]],"")</f>
        <v/>
      </c>
      <c r="P196" s="67" t="str">
        <f t="shared" si="14"/>
        <v/>
      </c>
      <c r="Q196" s="63">
        <f>IFERROR(CompensationAnalysis[[#This Row],[Current Base Salary]]-CompensationAnalysis[[#This Row],[Target Market Salary]],"")</f>
        <v>0</v>
      </c>
      <c r="R196" s="12"/>
      <c r="S196" s="63">
        <f t="shared" si="15"/>
        <v>0</v>
      </c>
      <c r="T196" s="63">
        <f>CompensationAnalysis[[#This Row],[Base Increase Amount $]]+CompensationAnalysis[[#This Row],[Current Base Salary]]</f>
        <v>0</v>
      </c>
      <c r="U196" s="67" t="str">
        <f>IFERROR(((CompensationAnalysis[[#This Row],[Current Base Salary]]+CompensationAnalysis[[#This Row],[Base Increase Amount $]]))/CompensationAnalysis[[#This Row],[Target Market Salary]],"")</f>
        <v/>
      </c>
      <c r="V196" s="28"/>
      <c r="X196" s="28"/>
    </row>
    <row r="197" spans="1:24" ht="13.8" x14ac:dyDescent="0.25">
      <c r="A197" s="8"/>
      <c r="B197" s="8"/>
      <c r="C197" s="8"/>
      <c r="D197" s="8"/>
      <c r="E197" s="8"/>
      <c r="F197" s="8"/>
      <c r="G197" s="10"/>
      <c r="H197" s="29" t="str">
        <f>IFERROR(VLOOKUP(F197,'Jobs to Benchmark'!#REF!,1,FALSE),"")</f>
        <v/>
      </c>
      <c r="I197" s="15"/>
      <c r="J197" s="63"/>
      <c r="K197" s="63"/>
      <c r="L197" s="64"/>
      <c r="M197" s="65"/>
      <c r="N197" s="63"/>
      <c r="O197" s="66" t="str">
        <f>IFERROR(CompensationAnalysis[[#This Row],[Salary Band Average]]/CompensationAnalysis[[#This Row],[Target Market Salary]],"")</f>
        <v/>
      </c>
      <c r="P197" s="67" t="str">
        <f t="shared" si="14"/>
        <v/>
      </c>
      <c r="Q197" s="63">
        <f>IFERROR(CompensationAnalysis[[#This Row],[Current Base Salary]]-CompensationAnalysis[[#This Row],[Target Market Salary]],"")</f>
        <v>0</v>
      </c>
      <c r="R197" s="12"/>
      <c r="S197" s="63">
        <f t="shared" si="15"/>
        <v>0</v>
      </c>
      <c r="T197" s="63">
        <f>CompensationAnalysis[[#This Row],[Base Increase Amount $]]+CompensationAnalysis[[#This Row],[Current Base Salary]]</f>
        <v>0</v>
      </c>
      <c r="U197" s="67" t="str">
        <f>IFERROR(((CompensationAnalysis[[#This Row],[Current Base Salary]]+CompensationAnalysis[[#This Row],[Base Increase Amount $]]))/CompensationAnalysis[[#This Row],[Target Market Salary]],"")</f>
        <v/>
      </c>
      <c r="V197" s="28"/>
      <c r="X197" s="28"/>
    </row>
    <row r="198" spans="1:24" ht="13.8" x14ac:dyDescent="0.25">
      <c r="A198" s="8"/>
      <c r="B198" s="8"/>
      <c r="C198" s="8"/>
      <c r="D198" s="8"/>
      <c r="E198" s="8"/>
      <c r="F198" s="8"/>
      <c r="G198" s="10"/>
      <c r="H198" s="29" t="str">
        <f>IFERROR(VLOOKUP(F198,'Jobs to Benchmark'!#REF!,1,FALSE),"")</f>
        <v/>
      </c>
      <c r="I198" s="15"/>
      <c r="J198" s="63"/>
      <c r="K198" s="63"/>
      <c r="L198" s="64"/>
      <c r="M198" s="65"/>
      <c r="N198" s="63"/>
      <c r="O198" s="66" t="str">
        <f>IFERROR(CompensationAnalysis[[#This Row],[Salary Band Average]]/CompensationAnalysis[[#This Row],[Target Market Salary]],"")</f>
        <v/>
      </c>
      <c r="P198" s="67" t="str">
        <f t="shared" ref="P198:P261" si="16">IFERROR(G198/N198,"")</f>
        <v/>
      </c>
      <c r="Q198" s="63">
        <f>IFERROR(CompensationAnalysis[[#This Row],[Current Base Salary]]-CompensationAnalysis[[#This Row],[Target Market Salary]],"")</f>
        <v>0</v>
      </c>
      <c r="R198" s="12"/>
      <c r="S198" s="63">
        <f t="shared" ref="S198:S261" si="17">IFERROR(G198*R198,"")</f>
        <v>0</v>
      </c>
      <c r="T198" s="63">
        <f>CompensationAnalysis[[#This Row],[Base Increase Amount $]]+CompensationAnalysis[[#This Row],[Current Base Salary]]</f>
        <v>0</v>
      </c>
      <c r="U198" s="67" t="str">
        <f>IFERROR(((CompensationAnalysis[[#This Row],[Current Base Salary]]+CompensationAnalysis[[#This Row],[Base Increase Amount $]]))/CompensationAnalysis[[#This Row],[Target Market Salary]],"")</f>
        <v/>
      </c>
      <c r="V198" s="28"/>
      <c r="X198" s="28"/>
    </row>
    <row r="199" spans="1:24" ht="13.8" x14ac:dyDescent="0.25">
      <c r="A199" s="8"/>
      <c r="B199" s="8"/>
      <c r="C199" s="8"/>
      <c r="D199" s="8"/>
      <c r="E199" s="8"/>
      <c r="F199" s="8"/>
      <c r="G199" s="10"/>
      <c r="H199" s="29" t="str">
        <f>IFERROR(VLOOKUP(F199,'Jobs to Benchmark'!#REF!,1,FALSE),"")</f>
        <v/>
      </c>
      <c r="I199" s="15"/>
      <c r="J199" s="63"/>
      <c r="K199" s="63"/>
      <c r="L199" s="64"/>
      <c r="M199" s="65"/>
      <c r="N199" s="63"/>
      <c r="O199" s="66" t="str">
        <f>IFERROR(CompensationAnalysis[[#This Row],[Salary Band Average]]/CompensationAnalysis[[#This Row],[Target Market Salary]],"")</f>
        <v/>
      </c>
      <c r="P199" s="67" t="str">
        <f t="shared" si="16"/>
        <v/>
      </c>
      <c r="Q199" s="63">
        <f>IFERROR(CompensationAnalysis[[#This Row],[Current Base Salary]]-CompensationAnalysis[[#This Row],[Target Market Salary]],"")</f>
        <v>0</v>
      </c>
      <c r="R199" s="12"/>
      <c r="S199" s="63">
        <f t="shared" si="17"/>
        <v>0</v>
      </c>
      <c r="T199" s="63">
        <f>CompensationAnalysis[[#This Row],[Base Increase Amount $]]+CompensationAnalysis[[#This Row],[Current Base Salary]]</f>
        <v>0</v>
      </c>
      <c r="U199" s="67" t="str">
        <f>IFERROR(((CompensationAnalysis[[#This Row],[Current Base Salary]]+CompensationAnalysis[[#This Row],[Base Increase Amount $]]))/CompensationAnalysis[[#This Row],[Target Market Salary]],"")</f>
        <v/>
      </c>
      <c r="V199" s="28"/>
      <c r="X199" s="28"/>
    </row>
    <row r="200" spans="1:24" ht="13.8" x14ac:dyDescent="0.25">
      <c r="A200" s="8"/>
      <c r="B200" s="8"/>
      <c r="C200" s="8"/>
      <c r="D200" s="8"/>
      <c r="E200" s="8"/>
      <c r="F200" s="8"/>
      <c r="G200" s="10"/>
      <c r="H200" s="29" t="str">
        <f>IFERROR(VLOOKUP(F200,'Jobs to Benchmark'!#REF!,1,FALSE),"")</f>
        <v/>
      </c>
      <c r="I200" s="15"/>
      <c r="J200" s="63"/>
      <c r="K200" s="63"/>
      <c r="L200" s="64"/>
      <c r="M200" s="65"/>
      <c r="N200" s="63"/>
      <c r="O200" s="66" t="str">
        <f>IFERROR(CompensationAnalysis[[#This Row],[Salary Band Average]]/CompensationAnalysis[[#This Row],[Target Market Salary]],"")</f>
        <v/>
      </c>
      <c r="P200" s="67" t="str">
        <f t="shared" si="16"/>
        <v/>
      </c>
      <c r="Q200" s="63">
        <f>IFERROR(CompensationAnalysis[[#This Row],[Current Base Salary]]-CompensationAnalysis[[#This Row],[Target Market Salary]],"")</f>
        <v>0</v>
      </c>
      <c r="R200" s="12"/>
      <c r="S200" s="63">
        <f t="shared" si="17"/>
        <v>0</v>
      </c>
      <c r="T200" s="63">
        <f>CompensationAnalysis[[#This Row],[Base Increase Amount $]]+CompensationAnalysis[[#This Row],[Current Base Salary]]</f>
        <v>0</v>
      </c>
      <c r="U200" s="67" t="str">
        <f>IFERROR(((CompensationAnalysis[[#This Row],[Current Base Salary]]+CompensationAnalysis[[#This Row],[Base Increase Amount $]]))/CompensationAnalysis[[#This Row],[Target Market Salary]],"")</f>
        <v/>
      </c>
      <c r="V200" s="28"/>
      <c r="X200" s="28"/>
    </row>
    <row r="201" spans="1:24" ht="13.8" x14ac:dyDescent="0.25">
      <c r="A201" s="8"/>
      <c r="B201" s="8"/>
      <c r="C201" s="8"/>
      <c r="D201" s="8"/>
      <c r="E201" s="8"/>
      <c r="F201" s="8"/>
      <c r="G201" s="10"/>
      <c r="H201" s="29" t="str">
        <f>IFERROR(VLOOKUP(F201,'Jobs to Benchmark'!#REF!,1,FALSE),"")</f>
        <v/>
      </c>
      <c r="I201" s="15"/>
      <c r="J201" s="63"/>
      <c r="K201" s="63"/>
      <c r="L201" s="64"/>
      <c r="M201" s="65"/>
      <c r="N201" s="63"/>
      <c r="O201" s="66" t="str">
        <f>IFERROR(CompensationAnalysis[[#This Row],[Salary Band Average]]/CompensationAnalysis[[#This Row],[Target Market Salary]],"")</f>
        <v/>
      </c>
      <c r="P201" s="67" t="str">
        <f t="shared" si="16"/>
        <v/>
      </c>
      <c r="Q201" s="63">
        <f>IFERROR(CompensationAnalysis[[#This Row],[Current Base Salary]]-CompensationAnalysis[[#This Row],[Target Market Salary]],"")</f>
        <v>0</v>
      </c>
      <c r="R201" s="12"/>
      <c r="S201" s="63">
        <f t="shared" si="17"/>
        <v>0</v>
      </c>
      <c r="T201" s="63">
        <f>CompensationAnalysis[[#This Row],[Base Increase Amount $]]+CompensationAnalysis[[#This Row],[Current Base Salary]]</f>
        <v>0</v>
      </c>
      <c r="U201" s="67" t="str">
        <f>IFERROR(((CompensationAnalysis[[#This Row],[Current Base Salary]]+CompensationAnalysis[[#This Row],[Base Increase Amount $]]))/CompensationAnalysis[[#This Row],[Target Market Salary]],"")</f>
        <v/>
      </c>
      <c r="V201" s="28"/>
      <c r="X201" s="28"/>
    </row>
    <row r="202" spans="1:24" ht="13.8" x14ac:dyDescent="0.25">
      <c r="A202" s="8"/>
      <c r="B202" s="8"/>
      <c r="C202" s="8"/>
      <c r="D202" s="8"/>
      <c r="E202" s="8"/>
      <c r="F202" s="8"/>
      <c r="G202" s="10"/>
      <c r="H202" s="29" t="str">
        <f>IFERROR(VLOOKUP(F202,'Jobs to Benchmark'!#REF!,1,FALSE),"")</f>
        <v/>
      </c>
      <c r="I202" s="15"/>
      <c r="J202" s="63"/>
      <c r="K202" s="63"/>
      <c r="L202" s="64"/>
      <c r="M202" s="65"/>
      <c r="N202" s="63"/>
      <c r="O202" s="66" t="str">
        <f>IFERROR(CompensationAnalysis[[#This Row],[Salary Band Average]]/CompensationAnalysis[[#This Row],[Target Market Salary]],"")</f>
        <v/>
      </c>
      <c r="P202" s="67" t="str">
        <f t="shared" si="16"/>
        <v/>
      </c>
      <c r="Q202" s="63">
        <f>IFERROR(CompensationAnalysis[[#This Row],[Current Base Salary]]-CompensationAnalysis[[#This Row],[Target Market Salary]],"")</f>
        <v>0</v>
      </c>
      <c r="R202" s="12"/>
      <c r="S202" s="63">
        <f t="shared" si="17"/>
        <v>0</v>
      </c>
      <c r="T202" s="63">
        <f>CompensationAnalysis[[#This Row],[Base Increase Amount $]]+CompensationAnalysis[[#This Row],[Current Base Salary]]</f>
        <v>0</v>
      </c>
      <c r="U202" s="67" t="str">
        <f>IFERROR(((CompensationAnalysis[[#This Row],[Current Base Salary]]+CompensationAnalysis[[#This Row],[Base Increase Amount $]]))/CompensationAnalysis[[#This Row],[Target Market Salary]],"")</f>
        <v/>
      </c>
      <c r="V202" s="28"/>
      <c r="X202" s="28"/>
    </row>
    <row r="203" spans="1:24" ht="13.8" x14ac:dyDescent="0.25">
      <c r="A203" s="8"/>
      <c r="B203" s="8"/>
      <c r="C203" s="8"/>
      <c r="D203" s="8"/>
      <c r="E203" s="8"/>
      <c r="F203" s="8"/>
      <c r="G203" s="10"/>
      <c r="H203" s="29" t="str">
        <f>IFERROR(VLOOKUP(F203,'Jobs to Benchmark'!#REF!,1,FALSE),"")</f>
        <v/>
      </c>
      <c r="I203" s="15"/>
      <c r="J203" s="63"/>
      <c r="K203" s="63"/>
      <c r="L203" s="64"/>
      <c r="M203" s="65"/>
      <c r="N203" s="63"/>
      <c r="O203" s="66" t="str">
        <f>IFERROR(CompensationAnalysis[[#This Row],[Salary Band Average]]/CompensationAnalysis[[#This Row],[Target Market Salary]],"")</f>
        <v/>
      </c>
      <c r="P203" s="67" t="str">
        <f t="shared" si="16"/>
        <v/>
      </c>
      <c r="Q203" s="63">
        <f>IFERROR(CompensationAnalysis[[#This Row],[Current Base Salary]]-CompensationAnalysis[[#This Row],[Target Market Salary]],"")</f>
        <v>0</v>
      </c>
      <c r="R203" s="12"/>
      <c r="S203" s="63">
        <f t="shared" si="17"/>
        <v>0</v>
      </c>
      <c r="T203" s="63">
        <f>CompensationAnalysis[[#This Row],[Base Increase Amount $]]+CompensationAnalysis[[#This Row],[Current Base Salary]]</f>
        <v>0</v>
      </c>
      <c r="U203" s="67" t="str">
        <f>IFERROR(((CompensationAnalysis[[#This Row],[Current Base Salary]]+CompensationAnalysis[[#This Row],[Base Increase Amount $]]))/CompensationAnalysis[[#This Row],[Target Market Salary]],"")</f>
        <v/>
      </c>
      <c r="V203" s="28"/>
      <c r="X203" s="28"/>
    </row>
    <row r="204" spans="1:24" ht="13.8" x14ac:dyDescent="0.25">
      <c r="A204" s="8"/>
      <c r="B204" s="8"/>
      <c r="C204" s="8"/>
      <c r="D204" s="8"/>
      <c r="E204" s="8"/>
      <c r="F204" s="8"/>
      <c r="G204" s="10"/>
      <c r="H204" s="29" t="str">
        <f>IFERROR(VLOOKUP(F204,'Jobs to Benchmark'!#REF!,1,FALSE),"")</f>
        <v/>
      </c>
      <c r="I204" s="15"/>
      <c r="J204" s="63"/>
      <c r="K204" s="63"/>
      <c r="L204" s="64"/>
      <c r="M204" s="65"/>
      <c r="N204" s="63"/>
      <c r="O204" s="66" t="str">
        <f>IFERROR(CompensationAnalysis[[#This Row],[Salary Band Average]]/CompensationAnalysis[[#This Row],[Target Market Salary]],"")</f>
        <v/>
      </c>
      <c r="P204" s="67" t="str">
        <f t="shared" si="16"/>
        <v/>
      </c>
      <c r="Q204" s="63">
        <f>IFERROR(CompensationAnalysis[[#This Row],[Current Base Salary]]-CompensationAnalysis[[#This Row],[Target Market Salary]],"")</f>
        <v>0</v>
      </c>
      <c r="R204" s="12"/>
      <c r="S204" s="63">
        <f t="shared" si="17"/>
        <v>0</v>
      </c>
      <c r="T204" s="63">
        <f>CompensationAnalysis[[#This Row],[Base Increase Amount $]]+CompensationAnalysis[[#This Row],[Current Base Salary]]</f>
        <v>0</v>
      </c>
      <c r="U204" s="67" t="str">
        <f>IFERROR(((CompensationAnalysis[[#This Row],[Current Base Salary]]+CompensationAnalysis[[#This Row],[Base Increase Amount $]]))/CompensationAnalysis[[#This Row],[Target Market Salary]],"")</f>
        <v/>
      </c>
      <c r="V204" s="28"/>
      <c r="X204" s="28"/>
    </row>
    <row r="205" spans="1:24" ht="13.8" x14ac:dyDescent="0.25">
      <c r="A205" s="8"/>
      <c r="B205" s="8"/>
      <c r="C205" s="8"/>
      <c r="D205" s="8"/>
      <c r="E205" s="8"/>
      <c r="F205" s="8"/>
      <c r="G205" s="10"/>
      <c r="H205" s="29" t="str">
        <f>IFERROR(VLOOKUP(F205,'Jobs to Benchmark'!#REF!,1,FALSE),"")</f>
        <v/>
      </c>
      <c r="I205" s="15"/>
      <c r="J205" s="63"/>
      <c r="K205" s="63"/>
      <c r="L205" s="64"/>
      <c r="M205" s="65"/>
      <c r="N205" s="63"/>
      <c r="O205" s="66" t="str">
        <f>IFERROR(CompensationAnalysis[[#This Row],[Salary Band Average]]/CompensationAnalysis[[#This Row],[Target Market Salary]],"")</f>
        <v/>
      </c>
      <c r="P205" s="67" t="str">
        <f t="shared" si="16"/>
        <v/>
      </c>
      <c r="Q205" s="63">
        <f>IFERROR(CompensationAnalysis[[#This Row],[Current Base Salary]]-CompensationAnalysis[[#This Row],[Target Market Salary]],"")</f>
        <v>0</v>
      </c>
      <c r="R205" s="12"/>
      <c r="S205" s="63">
        <f t="shared" si="17"/>
        <v>0</v>
      </c>
      <c r="T205" s="63">
        <f>CompensationAnalysis[[#This Row],[Base Increase Amount $]]+CompensationAnalysis[[#This Row],[Current Base Salary]]</f>
        <v>0</v>
      </c>
      <c r="U205" s="67" t="str">
        <f>IFERROR(((CompensationAnalysis[[#This Row],[Current Base Salary]]+CompensationAnalysis[[#This Row],[Base Increase Amount $]]))/CompensationAnalysis[[#This Row],[Target Market Salary]],"")</f>
        <v/>
      </c>
      <c r="V205" s="28"/>
      <c r="X205" s="28"/>
    </row>
    <row r="206" spans="1:24" ht="13.8" x14ac:dyDescent="0.25">
      <c r="A206" s="8"/>
      <c r="B206" s="8"/>
      <c r="C206" s="8"/>
      <c r="D206" s="8"/>
      <c r="E206" s="8"/>
      <c r="F206" s="8"/>
      <c r="G206" s="10"/>
      <c r="H206" s="29" t="str">
        <f>IFERROR(VLOOKUP(F206,'Jobs to Benchmark'!#REF!,1,FALSE),"")</f>
        <v/>
      </c>
      <c r="I206" s="15"/>
      <c r="J206" s="63"/>
      <c r="K206" s="63"/>
      <c r="L206" s="64"/>
      <c r="M206" s="65"/>
      <c r="N206" s="63"/>
      <c r="O206" s="66" t="str">
        <f>IFERROR(CompensationAnalysis[[#This Row],[Salary Band Average]]/CompensationAnalysis[[#This Row],[Target Market Salary]],"")</f>
        <v/>
      </c>
      <c r="P206" s="67" t="str">
        <f t="shared" si="16"/>
        <v/>
      </c>
      <c r="Q206" s="63">
        <f>IFERROR(CompensationAnalysis[[#This Row],[Current Base Salary]]-CompensationAnalysis[[#This Row],[Target Market Salary]],"")</f>
        <v>0</v>
      </c>
      <c r="R206" s="12"/>
      <c r="S206" s="63">
        <f t="shared" si="17"/>
        <v>0</v>
      </c>
      <c r="T206" s="63">
        <f>CompensationAnalysis[[#This Row],[Base Increase Amount $]]+CompensationAnalysis[[#This Row],[Current Base Salary]]</f>
        <v>0</v>
      </c>
      <c r="U206" s="67" t="str">
        <f>IFERROR(((CompensationAnalysis[[#This Row],[Current Base Salary]]+CompensationAnalysis[[#This Row],[Base Increase Amount $]]))/CompensationAnalysis[[#This Row],[Target Market Salary]],"")</f>
        <v/>
      </c>
      <c r="V206" s="28"/>
      <c r="X206" s="28"/>
    </row>
    <row r="207" spans="1:24" ht="13.8" x14ac:dyDescent="0.25">
      <c r="A207" s="8"/>
      <c r="B207" s="8"/>
      <c r="C207" s="8"/>
      <c r="D207" s="8"/>
      <c r="E207" s="8"/>
      <c r="F207" s="8"/>
      <c r="G207" s="10"/>
      <c r="H207" s="29" t="str">
        <f>IFERROR(VLOOKUP(F207,'Jobs to Benchmark'!#REF!,1,FALSE),"")</f>
        <v/>
      </c>
      <c r="I207" s="15"/>
      <c r="J207" s="63"/>
      <c r="K207" s="63"/>
      <c r="L207" s="64"/>
      <c r="M207" s="65"/>
      <c r="N207" s="63"/>
      <c r="O207" s="66" t="str">
        <f>IFERROR(CompensationAnalysis[[#This Row],[Salary Band Average]]/CompensationAnalysis[[#This Row],[Target Market Salary]],"")</f>
        <v/>
      </c>
      <c r="P207" s="67" t="str">
        <f t="shared" si="16"/>
        <v/>
      </c>
      <c r="Q207" s="63">
        <f>IFERROR(CompensationAnalysis[[#This Row],[Current Base Salary]]-CompensationAnalysis[[#This Row],[Target Market Salary]],"")</f>
        <v>0</v>
      </c>
      <c r="R207" s="12"/>
      <c r="S207" s="63">
        <f t="shared" si="17"/>
        <v>0</v>
      </c>
      <c r="T207" s="63">
        <f>CompensationAnalysis[[#This Row],[Base Increase Amount $]]+CompensationAnalysis[[#This Row],[Current Base Salary]]</f>
        <v>0</v>
      </c>
      <c r="U207" s="67" t="str">
        <f>IFERROR(((CompensationAnalysis[[#This Row],[Current Base Salary]]+CompensationAnalysis[[#This Row],[Base Increase Amount $]]))/CompensationAnalysis[[#This Row],[Target Market Salary]],"")</f>
        <v/>
      </c>
      <c r="V207" s="28"/>
      <c r="X207" s="28"/>
    </row>
    <row r="208" spans="1:24" ht="13.8" x14ac:dyDescent="0.25">
      <c r="A208" s="8"/>
      <c r="B208" s="8"/>
      <c r="C208" s="8"/>
      <c r="D208" s="8"/>
      <c r="E208" s="8"/>
      <c r="F208" s="8"/>
      <c r="G208" s="10"/>
      <c r="H208" s="29" t="str">
        <f>IFERROR(VLOOKUP(F208,'Jobs to Benchmark'!#REF!,1,FALSE),"")</f>
        <v/>
      </c>
      <c r="I208" s="15"/>
      <c r="J208" s="63"/>
      <c r="K208" s="63"/>
      <c r="L208" s="64"/>
      <c r="M208" s="65"/>
      <c r="N208" s="63"/>
      <c r="O208" s="66" t="str">
        <f>IFERROR(CompensationAnalysis[[#This Row],[Salary Band Average]]/CompensationAnalysis[[#This Row],[Target Market Salary]],"")</f>
        <v/>
      </c>
      <c r="P208" s="67" t="str">
        <f t="shared" si="16"/>
        <v/>
      </c>
      <c r="Q208" s="63">
        <f>IFERROR(CompensationAnalysis[[#This Row],[Current Base Salary]]-CompensationAnalysis[[#This Row],[Target Market Salary]],"")</f>
        <v>0</v>
      </c>
      <c r="R208" s="12"/>
      <c r="S208" s="63">
        <f t="shared" si="17"/>
        <v>0</v>
      </c>
      <c r="T208" s="63">
        <f>CompensationAnalysis[[#This Row],[Base Increase Amount $]]+CompensationAnalysis[[#This Row],[Current Base Salary]]</f>
        <v>0</v>
      </c>
      <c r="U208" s="67" t="str">
        <f>IFERROR(((CompensationAnalysis[[#This Row],[Current Base Salary]]+CompensationAnalysis[[#This Row],[Base Increase Amount $]]))/CompensationAnalysis[[#This Row],[Target Market Salary]],"")</f>
        <v/>
      </c>
      <c r="V208" s="28"/>
      <c r="X208" s="28"/>
    </row>
    <row r="209" spans="1:24" ht="13.8" x14ac:dyDescent="0.25">
      <c r="A209" s="8"/>
      <c r="B209" s="8"/>
      <c r="C209" s="8"/>
      <c r="D209" s="8"/>
      <c r="E209" s="8"/>
      <c r="F209" s="8"/>
      <c r="G209" s="10"/>
      <c r="H209" s="29" t="str">
        <f>IFERROR(VLOOKUP(F209,'Jobs to Benchmark'!#REF!,1,FALSE),"")</f>
        <v/>
      </c>
      <c r="I209" s="15"/>
      <c r="J209" s="63"/>
      <c r="K209" s="63"/>
      <c r="L209" s="64"/>
      <c r="M209" s="65"/>
      <c r="N209" s="63"/>
      <c r="O209" s="66" t="str">
        <f>IFERROR(CompensationAnalysis[[#This Row],[Salary Band Average]]/CompensationAnalysis[[#This Row],[Target Market Salary]],"")</f>
        <v/>
      </c>
      <c r="P209" s="67" t="str">
        <f t="shared" si="16"/>
        <v/>
      </c>
      <c r="Q209" s="63">
        <f>IFERROR(CompensationAnalysis[[#This Row],[Current Base Salary]]-CompensationAnalysis[[#This Row],[Target Market Salary]],"")</f>
        <v>0</v>
      </c>
      <c r="R209" s="12"/>
      <c r="S209" s="63">
        <f t="shared" si="17"/>
        <v>0</v>
      </c>
      <c r="T209" s="63">
        <f>CompensationAnalysis[[#This Row],[Base Increase Amount $]]+CompensationAnalysis[[#This Row],[Current Base Salary]]</f>
        <v>0</v>
      </c>
      <c r="U209" s="67" t="str">
        <f>IFERROR(((CompensationAnalysis[[#This Row],[Current Base Salary]]+CompensationAnalysis[[#This Row],[Base Increase Amount $]]))/CompensationAnalysis[[#This Row],[Target Market Salary]],"")</f>
        <v/>
      </c>
      <c r="V209" s="28"/>
      <c r="X209" s="28"/>
    </row>
    <row r="210" spans="1:24" ht="13.8" x14ac:dyDescent="0.25">
      <c r="A210" s="8"/>
      <c r="B210" s="8"/>
      <c r="C210" s="8"/>
      <c r="D210" s="8"/>
      <c r="E210" s="8"/>
      <c r="F210" s="8"/>
      <c r="G210" s="10"/>
      <c r="H210" s="29" t="str">
        <f>IFERROR(VLOOKUP(F210,'Jobs to Benchmark'!#REF!,1,FALSE),"")</f>
        <v/>
      </c>
      <c r="I210" s="15"/>
      <c r="J210" s="63"/>
      <c r="K210" s="63"/>
      <c r="L210" s="64"/>
      <c r="M210" s="65"/>
      <c r="N210" s="63"/>
      <c r="O210" s="66" t="str">
        <f>IFERROR(CompensationAnalysis[[#This Row],[Salary Band Average]]/CompensationAnalysis[[#This Row],[Target Market Salary]],"")</f>
        <v/>
      </c>
      <c r="P210" s="67" t="str">
        <f t="shared" si="16"/>
        <v/>
      </c>
      <c r="Q210" s="63">
        <f>IFERROR(CompensationAnalysis[[#This Row],[Current Base Salary]]-CompensationAnalysis[[#This Row],[Target Market Salary]],"")</f>
        <v>0</v>
      </c>
      <c r="R210" s="12"/>
      <c r="S210" s="63">
        <f t="shared" si="17"/>
        <v>0</v>
      </c>
      <c r="T210" s="63">
        <f>CompensationAnalysis[[#This Row],[Base Increase Amount $]]+CompensationAnalysis[[#This Row],[Current Base Salary]]</f>
        <v>0</v>
      </c>
      <c r="U210" s="67" t="str">
        <f>IFERROR(((CompensationAnalysis[[#This Row],[Current Base Salary]]+CompensationAnalysis[[#This Row],[Base Increase Amount $]]))/CompensationAnalysis[[#This Row],[Target Market Salary]],"")</f>
        <v/>
      </c>
      <c r="V210" s="28"/>
      <c r="X210" s="28"/>
    </row>
    <row r="211" spans="1:24" ht="13.8" x14ac:dyDescent="0.25">
      <c r="A211" s="8"/>
      <c r="B211" s="8"/>
      <c r="C211" s="8"/>
      <c r="D211" s="8"/>
      <c r="E211" s="8"/>
      <c r="F211" s="8"/>
      <c r="G211" s="10"/>
      <c r="H211" s="29" t="str">
        <f>IFERROR(VLOOKUP(F211,'Jobs to Benchmark'!#REF!,1,FALSE),"")</f>
        <v/>
      </c>
      <c r="I211" s="15"/>
      <c r="J211" s="63"/>
      <c r="K211" s="63"/>
      <c r="L211" s="64"/>
      <c r="M211" s="65"/>
      <c r="N211" s="63"/>
      <c r="O211" s="66" t="str">
        <f>IFERROR(CompensationAnalysis[[#This Row],[Salary Band Average]]/CompensationAnalysis[[#This Row],[Target Market Salary]],"")</f>
        <v/>
      </c>
      <c r="P211" s="67" t="str">
        <f t="shared" si="16"/>
        <v/>
      </c>
      <c r="Q211" s="63">
        <f>IFERROR(CompensationAnalysis[[#This Row],[Current Base Salary]]-CompensationAnalysis[[#This Row],[Target Market Salary]],"")</f>
        <v>0</v>
      </c>
      <c r="R211" s="12"/>
      <c r="S211" s="63">
        <f t="shared" si="17"/>
        <v>0</v>
      </c>
      <c r="T211" s="63">
        <f>CompensationAnalysis[[#This Row],[Base Increase Amount $]]+CompensationAnalysis[[#This Row],[Current Base Salary]]</f>
        <v>0</v>
      </c>
      <c r="U211" s="67" t="str">
        <f>IFERROR(((CompensationAnalysis[[#This Row],[Current Base Salary]]+CompensationAnalysis[[#This Row],[Base Increase Amount $]]))/CompensationAnalysis[[#This Row],[Target Market Salary]],"")</f>
        <v/>
      </c>
      <c r="V211" s="28"/>
      <c r="X211" s="28"/>
    </row>
    <row r="212" spans="1:24" ht="13.8" x14ac:dyDescent="0.25">
      <c r="A212" s="8"/>
      <c r="B212" s="8"/>
      <c r="C212" s="8"/>
      <c r="D212" s="8"/>
      <c r="E212" s="8"/>
      <c r="F212" s="8"/>
      <c r="G212" s="10"/>
      <c r="H212" s="29" t="str">
        <f>IFERROR(VLOOKUP(F212,'Jobs to Benchmark'!#REF!,1,FALSE),"")</f>
        <v/>
      </c>
      <c r="I212" s="15"/>
      <c r="J212" s="63"/>
      <c r="K212" s="63"/>
      <c r="L212" s="64"/>
      <c r="M212" s="65"/>
      <c r="N212" s="63"/>
      <c r="O212" s="66" t="str">
        <f>IFERROR(CompensationAnalysis[[#This Row],[Salary Band Average]]/CompensationAnalysis[[#This Row],[Target Market Salary]],"")</f>
        <v/>
      </c>
      <c r="P212" s="67" t="str">
        <f t="shared" si="16"/>
        <v/>
      </c>
      <c r="Q212" s="63">
        <f>IFERROR(CompensationAnalysis[[#This Row],[Current Base Salary]]-CompensationAnalysis[[#This Row],[Target Market Salary]],"")</f>
        <v>0</v>
      </c>
      <c r="R212" s="12"/>
      <c r="S212" s="63">
        <f t="shared" si="17"/>
        <v>0</v>
      </c>
      <c r="T212" s="63">
        <f>CompensationAnalysis[[#This Row],[Base Increase Amount $]]+CompensationAnalysis[[#This Row],[Current Base Salary]]</f>
        <v>0</v>
      </c>
      <c r="U212" s="67" t="str">
        <f>IFERROR(((CompensationAnalysis[[#This Row],[Current Base Salary]]+CompensationAnalysis[[#This Row],[Base Increase Amount $]]))/CompensationAnalysis[[#This Row],[Target Market Salary]],"")</f>
        <v/>
      </c>
      <c r="V212" s="28"/>
      <c r="X212" s="28"/>
    </row>
    <row r="213" spans="1:24" ht="13.8" x14ac:dyDescent="0.25">
      <c r="A213" s="8"/>
      <c r="B213" s="8"/>
      <c r="C213" s="8"/>
      <c r="D213" s="8"/>
      <c r="E213" s="8"/>
      <c r="F213" s="8"/>
      <c r="G213" s="10"/>
      <c r="H213" s="29" t="str">
        <f>IFERROR(VLOOKUP(F213,'Jobs to Benchmark'!#REF!,1,FALSE),"")</f>
        <v/>
      </c>
      <c r="I213" s="15"/>
      <c r="J213" s="63"/>
      <c r="K213" s="63"/>
      <c r="L213" s="64"/>
      <c r="M213" s="65"/>
      <c r="N213" s="63"/>
      <c r="O213" s="66" t="str">
        <f>IFERROR(CompensationAnalysis[[#This Row],[Salary Band Average]]/CompensationAnalysis[[#This Row],[Target Market Salary]],"")</f>
        <v/>
      </c>
      <c r="P213" s="67" t="str">
        <f t="shared" si="16"/>
        <v/>
      </c>
      <c r="Q213" s="63">
        <f>IFERROR(CompensationAnalysis[[#This Row],[Current Base Salary]]-CompensationAnalysis[[#This Row],[Target Market Salary]],"")</f>
        <v>0</v>
      </c>
      <c r="R213" s="12"/>
      <c r="S213" s="63">
        <f t="shared" si="17"/>
        <v>0</v>
      </c>
      <c r="T213" s="63">
        <f>CompensationAnalysis[[#This Row],[Base Increase Amount $]]+CompensationAnalysis[[#This Row],[Current Base Salary]]</f>
        <v>0</v>
      </c>
      <c r="U213" s="67" t="str">
        <f>IFERROR(((CompensationAnalysis[[#This Row],[Current Base Salary]]+CompensationAnalysis[[#This Row],[Base Increase Amount $]]))/CompensationAnalysis[[#This Row],[Target Market Salary]],"")</f>
        <v/>
      </c>
      <c r="V213" s="28"/>
      <c r="X213" s="28"/>
    </row>
    <row r="214" spans="1:24" ht="13.8" x14ac:dyDescent="0.25">
      <c r="A214" s="8"/>
      <c r="B214" s="8"/>
      <c r="C214" s="8"/>
      <c r="D214" s="8"/>
      <c r="E214" s="8"/>
      <c r="F214" s="8"/>
      <c r="G214" s="10"/>
      <c r="H214" s="29" t="str">
        <f>IFERROR(VLOOKUP(F214,'Jobs to Benchmark'!#REF!,1,FALSE),"")</f>
        <v/>
      </c>
      <c r="I214" s="15"/>
      <c r="J214" s="63"/>
      <c r="K214" s="63"/>
      <c r="L214" s="64"/>
      <c r="M214" s="65"/>
      <c r="N214" s="63"/>
      <c r="O214" s="66" t="str">
        <f>IFERROR(CompensationAnalysis[[#This Row],[Salary Band Average]]/CompensationAnalysis[[#This Row],[Target Market Salary]],"")</f>
        <v/>
      </c>
      <c r="P214" s="67" t="str">
        <f t="shared" si="16"/>
        <v/>
      </c>
      <c r="Q214" s="63">
        <f>IFERROR(CompensationAnalysis[[#This Row],[Current Base Salary]]-CompensationAnalysis[[#This Row],[Target Market Salary]],"")</f>
        <v>0</v>
      </c>
      <c r="R214" s="12"/>
      <c r="S214" s="63">
        <f t="shared" si="17"/>
        <v>0</v>
      </c>
      <c r="T214" s="63">
        <f>CompensationAnalysis[[#This Row],[Base Increase Amount $]]+CompensationAnalysis[[#This Row],[Current Base Salary]]</f>
        <v>0</v>
      </c>
      <c r="U214" s="67" t="str">
        <f>IFERROR(((CompensationAnalysis[[#This Row],[Current Base Salary]]+CompensationAnalysis[[#This Row],[Base Increase Amount $]]))/CompensationAnalysis[[#This Row],[Target Market Salary]],"")</f>
        <v/>
      </c>
      <c r="V214" s="28"/>
      <c r="X214" s="28"/>
    </row>
    <row r="215" spans="1:24" ht="13.8" x14ac:dyDescent="0.25">
      <c r="A215" s="8"/>
      <c r="B215" s="8"/>
      <c r="C215" s="8"/>
      <c r="D215" s="8"/>
      <c r="E215" s="8"/>
      <c r="F215" s="8"/>
      <c r="G215" s="10"/>
      <c r="H215" s="29" t="str">
        <f>IFERROR(VLOOKUP(F215,'Jobs to Benchmark'!#REF!,1,FALSE),"")</f>
        <v/>
      </c>
      <c r="I215" s="15"/>
      <c r="J215" s="63"/>
      <c r="K215" s="63"/>
      <c r="L215" s="64"/>
      <c r="M215" s="65"/>
      <c r="N215" s="63"/>
      <c r="O215" s="66" t="str">
        <f>IFERROR(CompensationAnalysis[[#This Row],[Salary Band Average]]/CompensationAnalysis[[#This Row],[Target Market Salary]],"")</f>
        <v/>
      </c>
      <c r="P215" s="67" t="str">
        <f t="shared" si="16"/>
        <v/>
      </c>
      <c r="Q215" s="63">
        <f>IFERROR(CompensationAnalysis[[#This Row],[Current Base Salary]]-CompensationAnalysis[[#This Row],[Target Market Salary]],"")</f>
        <v>0</v>
      </c>
      <c r="R215" s="12"/>
      <c r="S215" s="63">
        <f t="shared" si="17"/>
        <v>0</v>
      </c>
      <c r="T215" s="63">
        <f>CompensationAnalysis[[#This Row],[Base Increase Amount $]]+CompensationAnalysis[[#This Row],[Current Base Salary]]</f>
        <v>0</v>
      </c>
      <c r="U215" s="67" t="str">
        <f>IFERROR(((CompensationAnalysis[[#This Row],[Current Base Salary]]+CompensationAnalysis[[#This Row],[Base Increase Amount $]]))/CompensationAnalysis[[#This Row],[Target Market Salary]],"")</f>
        <v/>
      </c>
      <c r="V215" s="28"/>
      <c r="X215" s="28"/>
    </row>
    <row r="216" spans="1:24" ht="13.8" x14ac:dyDescent="0.25">
      <c r="A216" s="8"/>
      <c r="B216" s="8"/>
      <c r="C216" s="8"/>
      <c r="D216" s="8"/>
      <c r="E216" s="8"/>
      <c r="F216" s="8"/>
      <c r="G216" s="10"/>
      <c r="H216" s="29" t="str">
        <f>IFERROR(VLOOKUP(F216,'Jobs to Benchmark'!#REF!,1,FALSE),"")</f>
        <v/>
      </c>
      <c r="I216" s="15"/>
      <c r="J216" s="63"/>
      <c r="K216" s="63"/>
      <c r="L216" s="64"/>
      <c r="M216" s="65"/>
      <c r="N216" s="63"/>
      <c r="O216" s="66" t="str">
        <f>IFERROR(CompensationAnalysis[[#This Row],[Salary Band Average]]/CompensationAnalysis[[#This Row],[Target Market Salary]],"")</f>
        <v/>
      </c>
      <c r="P216" s="67" t="str">
        <f t="shared" si="16"/>
        <v/>
      </c>
      <c r="Q216" s="63">
        <f>IFERROR(CompensationAnalysis[[#This Row],[Current Base Salary]]-CompensationAnalysis[[#This Row],[Target Market Salary]],"")</f>
        <v>0</v>
      </c>
      <c r="R216" s="12"/>
      <c r="S216" s="63">
        <f t="shared" si="17"/>
        <v>0</v>
      </c>
      <c r="T216" s="63">
        <f>CompensationAnalysis[[#This Row],[Base Increase Amount $]]+CompensationAnalysis[[#This Row],[Current Base Salary]]</f>
        <v>0</v>
      </c>
      <c r="U216" s="67" t="str">
        <f>IFERROR(((CompensationAnalysis[[#This Row],[Current Base Salary]]+CompensationAnalysis[[#This Row],[Base Increase Amount $]]))/CompensationAnalysis[[#This Row],[Target Market Salary]],"")</f>
        <v/>
      </c>
      <c r="V216" s="28"/>
      <c r="X216" s="28"/>
    </row>
    <row r="217" spans="1:24" ht="13.8" x14ac:dyDescent="0.25">
      <c r="A217" s="8"/>
      <c r="B217" s="8"/>
      <c r="C217" s="8"/>
      <c r="D217" s="8"/>
      <c r="E217" s="8"/>
      <c r="F217" s="8"/>
      <c r="G217" s="10"/>
      <c r="H217" s="29" t="str">
        <f>IFERROR(VLOOKUP(F217,'Jobs to Benchmark'!#REF!,1,FALSE),"")</f>
        <v/>
      </c>
      <c r="I217" s="15"/>
      <c r="J217" s="63"/>
      <c r="K217" s="63"/>
      <c r="L217" s="64"/>
      <c r="M217" s="65"/>
      <c r="N217" s="63"/>
      <c r="O217" s="66" t="str">
        <f>IFERROR(CompensationAnalysis[[#This Row],[Salary Band Average]]/CompensationAnalysis[[#This Row],[Target Market Salary]],"")</f>
        <v/>
      </c>
      <c r="P217" s="67" t="str">
        <f t="shared" si="16"/>
        <v/>
      </c>
      <c r="Q217" s="63">
        <f>IFERROR(CompensationAnalysis[[#This Row],[Current Base Salary]]-CompensationAnalysis[[#This Row],[Target Market Salary]],"")</f>
        <v>0</v>
      </c>
      <c r="R217" s="12"/>
      <c r="S217" s="63">
        <f t="shared" si="17"/>
        <v>0</v>
      </c>
      <c r="T217" s="63">
        <f>CompensationAnalysis[[#This Row],[Base Increase Amount $]]+CompensationAnalysis[[#This Row],[Current Base Salary]]</f>
        <v>0</v>
      </c>
      <c r="U217" s="67" t="str">
        <f>IFERROR(((CompensationAnalysis[[#This Row],[Current Base Salary]]+CompensationAnalysis[[#This Row],[Base Increase Amount $]]))/CompensationAnalysis[[#This Row],[Target Market Salary]],"")</f>
        <v/>
      </c>
      <c r="V217" s="28"/>
      <c r="X217" s="28"/>
    </row>
    <row r="218" spans="1:24" ht="13.8" x14ac:dyDescent="0.25">
      <c r="A218" s="8"/>
      <c r="B218" s="8"/>
      <c r="C218" s="8"/>
      <c r="D218" s="8"/>
      <c r="E218" s="8"/>
      <c r="F218" s="8"/>
      <c r="G218" s="10"/>
      <c r="H218" s="29" t="str">
        <f>IFERROR(VLOOKUP(F218,'Jobs to Benchmark'!#REF!,1,FALSE),"")</f>
        <v/>
      </c>
      <c r="I218" s="15"/>
      <c r="J218" s="63"/>
      <c r="K218" s="63"/>
      <c r="L218" s="64"/>
      <c r="M218" s="65"/>
      <c r="N218" s="63"/>
      <c r="O218" s="66" t="str">
        <f>IFERROR(CompensationAnalysis[[#This Row],[Salary Band Average]]/CompensationAnalysis[[#This Row],[Target Market Salary]],"")</f>
        <v/>
      </c>
      <c r="P218" s="67" t="str">
        <f t="shared" si="16"/>
        <v/>
      </c>
      <c r="Q218" s="63">
        <f>IFERROR(CompensationAnalysis[[#This Row],[Current Base Salary]]-CompensationAnalysis[[#This Row],[Target Market Salary]],"")</f>
        <v>0</v>
      </c>
      <c r="R218" s="12"/>
      <c r="S218" s="63">
        <f t="shared" si="17"/>
        <v>0</v>
      </c>
      <c r="T218" s="63">
        <f>CompensationAnalysis[[#This Row],[Base Increase Amount $]]+CompensationAnalysis[[#This Row],[Current Base Salary]]</f>
        <v>0</v>
      </c>
      <c r="U218" s="67" t="str">
        <f>IFERROR(((CompensationAnalysis[[#This Row],[Current Base Salary]]+CompensationAnalysis[[#This Row],[Base Increase Amount $]]))/CompensationAnalysis[[#This Row],[Target Market Salary]],"")</f>
        <v/>
      </c>
      <c r="V218" s="28"/>
      <c r="X218" s="28"/>
    </row>
    <row r="219" spans="1:24" ht="13.8" x14ac:dyDescent="0.25">
      <c r="A219" s="8"/>
      <c r="B219" s="8"/>
      <c r="C219" s="8"/>
      <c r="D219" s="8"/>
      <c r="E219" s="8"/>
      <c r="F219" s="8"/>
      <c r="G219" s="10"/>
      <c r="H219" s="29" t="str">
        <f>IFERROR(VLOOKUP(F219,'Jobs to Benchmark'!#REF!,1,FALSE),"")</f>
        <v/>
      </c>
      <c r="I219" s="15"/>
      <c r="J219" s="63"/>
      <c r="K219" s="63"/>
      <c r="L219" s="64"/>
      <c r="M219" s="65"/>
      <c r="N219" s="63"/>
      <c r="O219" s="66" t="str">
        <f>IFERROR(CompensationAnalysis[[#This Row],[Salary Band Average]]/CompensationAnalysis[[#This Row],[Target Market Salary]],"")</f>
        <v/>
      </c>
      <c r="P219" s="67" t="str">
        <f t="shared" si="16"/>
        <v/>
      </c>
      <c r="Q219" s="63">
        <f>IFERROR(CompensationAnalysis[[#This Row],[Current Base Salary]]-CompensationAnalysis[[#This Row],[Target Market Salary]],"")</f>
        <v>0</v>
      </c>
      <c r="R219" s="12"/>
      <c r="S219" s="63">
        <f t="shared" si="17"/>
        <v>0</v>
      </c>
      <c r="T219" s="63">
        <f>CompensationAnalysis[[#This Row],[Base Increase Amount $]]+CompensationAnalysis[[#This Row],[Current Base Salary]]</f>
        <v>0</v>
      </c>
      <c r="U219" s="67" t="str">
        <f>IFERROR(((CompensationAnalysis[[#This Row],[Current Base Salary]]+CompensationAnalysis[[#This Row],[Base Increase Amount $]]))/CompensationAnalysis[[#This Row],[Target Market Salary]],"")</f>
        <v/>
      </c>
      <c r="V219" s="28"/>
      <c r="X219" s="28"/>
    </row>
    <row r="220" spans="1:24" ht="13.8" x14ac:dyDescent="0.25">
      <c r="A220" s="8"/>
      <c r="B220" s="8"/>
      <c r="C220" s="8"/>
      <c r="D220" s="8"/>
      <c r="E220" s="8"/>
      <c r="F220" s="8"/>
      <c r="G220" s="10"/>
      <c r="H220" s="29" t="str">
        <f>IFERROR(VLOOKUP(F220,'Jobs to Benchmark'!#REF!,1,FALSE),"")</f>
        <v/>
      </c>
      <c r="I220" s="15"/>
      <c r="J220" s="63"/>
      <c r="K220" s="63"/>
      <c r="L220" s="64"/>
      <c r="M220" s="65"/>
      <c r="N220" s="63"/>
      <c r="O220" s="66" t="str">
        <f>IFERROR(CompensationAnalysis[[#This Row],[Salary Band Average]]/CompensationAnalysis[[#This Row],[Target Market Salary]],"")</f>
        <v/>
      </c>
      <c r="P220" s="67" t="str">
        <f t="shared" si="16"/>
        <v/>
      </c>
      <c r="Q220" s="63">
        <f>IFERROR(CompensationAnalysis[[#This Row],[Current Base Salary]]-CompensationAnalysis[[#This Row],[Target Market Salary]],"")</f>
        <v>0</v>
      </c>
      <c r="R220" s="12"/>
      <c r="S220" s="63">
        <f t="shared" si="17"/>
        <v>0</v>
      </c>
      <c r="T220" s="63">
        <f>CompensationAnalysis[[#This Row],[Base Increase Amount $]]+CompensationAnalysis[[#This Row],[Current Base Salary]]</f>
        <v>0</v>
      </c>
      <c r="U220" s="67" t="str">
        <f>IFERROR(((CompensationAnalysis[[#This Row],[Current Base Salary]]+CompensationAnalysis[[#This Row],[Base Increase Amount $]]))/CompensationAnalysis[[#This Row],[Target Market Salary]],"")</f>
        <v/>
      </c>
      <c r="V220" s="28"/>
      <c r="X220" s="28"/>
    </row>
    <row r="221" spans="1:24" ht="13.8" x14ac:dyDescent="0.25">
      <c r="A221" s="8"/>
      <c r="B221" s="8"/>
      <c r="C221" s="8"/>
      <c r="D221" s="8"/>
      <c r="E221" s="8"/>
      <c r="F221" s="8"/>
      <c r="G221" s="10"/>
      <c r="H221" s="29" t="str">
        <f>IFERROR(VLOOKUP(F221,'Jobs to Benchmark'!#REF!,1,FALSE),"")</f>
        <v/>
      </c>
      <c r="I221" s="15"/>
      <c r="J221" s="63"/>
      <c r="K221" s="63"/>
      <c r="L221" s="64"/>
      <c r="M221" s="65"/>
      <c r="N221" s="63"/>
      <c r="O221" s="66" t="str">
        <f>IFERROR(CompensationAnalysis[[#This Row],[Salary Band Average]]/CompensationAnalysis[[#This Row],[Target Market Salary]],"")</f>
        <v/>
      </c>
      <c r="P221" s="67" t="str">
        <f t="shared" si="16"/>
        <v/>
      </c>
      <c r="Q221" s="63">
        <f>IFERROR(CompensationAnalysis[[#This Row],[Current Base Salary]]-CompensationAnalysis[[#This Row],[Target Market Salary]],"")</f>
        <v>0</v>
      </c>
      <c r="R221" s="12"/>
      <c r="S221" s="63">
        <f t="shared" si="17"/>
        <v>0</v>
      </c>
      <c r="T221" s="63">
        <f>CompensationAnalysis[[#This Row],[Base Increase Amount $]]+CompensationAnalysis[[#This Row],[Current Base Salary]]</f>
        <v>0</v>
      </c>
      <c r="U221" s="67" t="str">
        <f>IFERROR(((CompensationAnalysis[[#This Row],[Current Base Salary]]+CompensationAnalysis[[#This Row],[Base Increase Amount $]]))/CompensationAnalysis[[#This Row],[Target Market Salary]],"")</f>
        <v/>
      </c>
      <c r="V221" s="28"/>
      <c r="X221" s="28"/>
    </row>
    <row r="222" spans="1:24" ht="13.8" x14ac:dyDescent="0.25">
      <c r="A222" s="8"/>
      <c r="B222" s="8"/>
      <c r="C222" s="8"/>
      <c r="D222" s="8"/>
      <c r="E222" s="8"/>
      <c r="F222" s="8"/>
      <c r="G222" s="10"/>
      <c r="H222" s="29" t="str">
        <f>IFERROR(VLOOKUP(F222,'Jobs to Benchmark'!#REF!,1,FALSE),"")</f>
        <v/>
      </c>
      <c r="I222" s="15"/>
      <c r="J222" s="63"/>
      <c r="K222" s="63"/>
      <c r="L222" s="64"/>
      <c r="M222" s="65"/>
      <c r="N222" s="63"/>
      <c r="O222" s="66" t="str">
        <f>IFERROR(CompensationAnalysis[[#This Row],[Salary Band Average]]/CompensationAnalysis[[#This Row],[Target Market Salary]],"")</f>
        <v/>
      </c>
      <c r="P222" s="67" t="str">
        <f t="shared" si="16"/>
        <v/>
      </c>
      <c r="Q222" s="63">
        <f>IFERROR(CompensationAnalysis[[#This Row],[Current Base Salary]]-CompensationAnalysis[[#This Row],[Target Market Salary]],"")</f>
        <v>0</v>
      </c>
      <c r="R222" s="12"/>
      <c r="S222" s="63">
        <f t="shared" si="17"/>
        <v>0</v>
      </c>
      <c r="T222" s="63">
        <f>CompensationAnalysis[[#This Row],[Base Increase Amount $]]+CompensationAnalysis[[#This Row],[Current Base Salary]]</f>
        <v>0</v>
      </c>
      <c r="U222" s="67" t="str">
        <f>IFERROR(((CompensationAnalysis[[#This Row],[Current Base Salary]]+CompensationAnalysis[[#This Row],[Base Increase Amount $]]))/CompensationAnalysis[[#This Row],[Target Market Salary]],"")</f>
        <v/>
      </c>
      <c r="V222" s="28"/>
      <c r="X222" s="28"/>
    </row>
    <row r="223" spans="1:24" ht="13.8" x14ac:dyDescent="0.25">
      <c r="A223" s="8"/>
      <c r="B223" s="8"/>
      <c r="C223" s="8"/>
      <c r="D223" s="8"/>
      <c r="E223" s="8"/>
      <c r="F223" s="8"/>
      <c r="G223" s="10"/>
      <c r="H223" s="29" t="str">
        <f>IFERROR(VLOOKUP(F223,'Jobs to Benchmark'!#REF!,1,FALSE),"")</f>
        <v/>
      </c>
      <c r="I223" s="15"/>
      <c r="J223" s="63"/>
      <c r="K223" s="63"/>
      <c r="L223" s="64"/>
      <c r="M223" s="65"/>
      <c r="N223" s="63"/>
      <c r="O223" s="66" t="str">
        <f>IFERROR(CompensationAnalysis[[#This Row],[Salary Band Average]]/CompensationAnalysis[[#This Row],[Target Market Salary]],"")</f>
        <v/>
      </c>
      <c r="P223" s="67" t="str">
        <f t="shared" si="16"/>
        <v/>
      </c>
      <c r="Q223" s="63">
        <f>IFERROR(CompensationAnalysis[[#This Row],[Current Base Salary]]-CompensationAnalysis[[#This Row],[Target Market Salary]],"")</f>
        <v>0</v>
      </c>
      <c r="R223" s="12"/>
      <c r="S223" s="63">
        <f t="shared" si="17"/>
        <v>0</v>
      </c>
      <c r="T223" s="63">
        <f>CompensationAnalysis[[#This Row],[Base Increase Amount $]]+CompensationAnalysis[[#This Row],[Current Base Salary]]</f>
        <v>0</v>
      </c>
      <c r="U223" s="67" t="str">
        <f>IFERROR(((CompensationAnalysis[[#This Row],[Current Base Salary]]+CompensationAnalysis[[#This Row],[Base Increase Amount $]]))/CompensationAnalysis[[#This Row],[Target Market Salary]],"")</f>
        <v/>
      </c>
      <c r="V223" s="28"/>
      <c r="X223" s="28"/>
    </row>
    <row r="224" spans="1:24" ht="13.8" x14ac:dyDescent="0.25">
      <c r="A224" s="8"/>
      <c r="B224" s="8"/>
      <c r="C224" s="8"/>
      <c r="D224" s="8"/>
      <c r="E224" s="8"/>
      <c r="F224" s="8"/>
      <c r="G224" s="10"/>
      <c r="H224" s="29" t="str">
        <f>IFERROR(VLOOKUP(F224,'Jobs to Benchmark'!#REF!,1,FALSE),"")</f>
        <v/>
      </c>
      <c r="I224" s="15"/>
      <c r="J224" s="63"/>
      <c r="K224" s="63"/>
      <c r="L224" s="64"/>
      <c r="M224" s="65"/>
      <c r="N224" s="63"/>
      <c r="O224" s="66" t="str">
        <f>IFERROR(CompensationAnalysis[[#This Row],[Salary Band Average]]/CompensationAnalysis[[#This Row],[Target Market Salary]],"")</f>
        <v/>
      </c>
      <c r="P224" s="67" t="str">
        <f t="shared" si="16"/>
        <v/>
      </c>
      <c r="Q224" s="63">
        <f>IFERROR(CompensationAnalysis[[#This Row],[Current Base Salary]]-CompensationAnalysis[[#This Row],[Target Market Salary]],"")</f>
        <v>0</v>
      </c>
      <c r="R224" s="12"/>
      <c r="S224" s="63">
        <f t="shared" si="17"/>
        <v>0</v>
      </c>
      <c r="T224" s="63">
        <f>CompensationAnalysis[[#This Row],[Base Increase Amount $]]+CompensationAnalysis[[#This Row],[Current Base Salary]]</f>
        <v>0</v>
      </c>
      <c r="U224" s="67" t="str">
        <f>IFERROR(((CompensationAnalysis[[#This Row],[Current Base Salary]]+CompensationAnalysis[[#This Row],[Base Increase Amount $]]))/CompensationAnalysis[[#This Row],[Target Market Salary]],"")</f>
        <v/>
      </c>
      <c r="V224" s="28"/>
      <c r="X224" s="28"/>
    </row>
    <row r="225" spans="1:24" ht="13.8" x14ac:dyDescent="0.25">
      <c r="A225" s="8"/>
      <c r="B225" s="8"/>
      <c r="C225" s="8"/>
      <c r="D225" s="8"/>
      <c r="E225" s="8"/>
      <c r="F225" s="8"/>
      <c r="G225" s="10"/>
      <c r="H225" s="29" t="str">
        <f>IFERROR(VLOOKUP(F225,'Jobs to Benchmark'!#REF!,1,FALSE),"")</f>
        <v/>
      </c>
      <c r="I225" s="15"/>
      <c r="J225" s="63"/>
      <c r="K225" s="63"/>
      <c r="L225" s="64"/>
      <c r="M225" s="65"/>
      <c r="N225" s="63"/>
      <c r="O225" s="66" t="str">
        <f>IFERROR(CompensationAnalysis[[#This Row],[Salary Band Average]]/CompensationAnalysis[[#This Row],[Target Market Salary]],"")</f>
        <v/>
      </c>
      <c r="P225" s="67" t="str">
        <f t="shared" si="16"/>
        <v/>
      </c>
      <c r="Q225" s="63">
        <f>IFERROR(CompensationAnalysis[[#This Row],[Current Base Salary]]-CompensationAnalysis[[#This Row],[Target Market Salary]],"")</f>
        <v>0</v>
      </c>
      <c r="R225" s="12"/>
      <c r="S225" s="63">
        <f t="shared" si="17"/>
        <v>0</v>
      </c>
      <c r="T225" s="63">
        <f>CompensationAnalysis[[#This Row],[Base Increase Amount $]]+CompensationAnalysis[[#This Row],[Current Base Salary]]</f>
        <v>0</v>
      </c>
      <c r="U225" s="67" t="str">
        <f>IFERROR(((CompensationAnalysis[[#This Row],[Current Base Salary]]+CompensationAnalysis[[#This Row],[Base Increase Amount $]]))/CompensationAnalysis[[#This Row],[Target Market Salary]],"")</f>
        <v/>
      </c>
      <c r="V225" s="28"/>
      <c r="X225" s="28"/>
    </row>
    <row r="226" spans="1:24" ht="13.8" x14ac:dyDescent="0.25">
      <c r="A226" s="8"/>
      <c r="B226" s="8"/>
      <c r="C226" s="8"/>
      <c r="D226" s="8"/>
      <c r="E226" s="8"/>
      <c r="F226" s="8"/>
      <c r="G226" s="10"/>
      <c r="H226" s="29" t="str">
        <f>IFERROR(VLOOKUP(F226,'Jobs to Benchmark'!#REF!,1,FALSE),"")</f>
        <v/>
      </c>
      <c r="I226" s="15"/>
      <c r="J226" s="63"/>
      <c r="K226" s="63"/>
      <c r="L226" s="64"/>
      <c r="M226" s="65"/>
      <c r="N226" s="63"/>
      <c r="O226" s="66" t="str">
        <f>IFERROR(CompensationAnalysis[[#This Row],[Salary Band Average]]/CompensationAnalysis[[#This Row],[Target Market Salary]],"")</f>
        <v/>
      </c>
      <c r="P226" s="67" t="str">
        <f t="shared" si="16"/>
        <v/>
      </c>
      <c r="Q226" s="63">
        <f>IFERROR(CompensationAnalysis[[#This Row],[Current Base Salary]]-CompensationAnalysis[[#This Row],[Target Market Salary]],"")</f>
        <v>0</v>
      </c>
      <c r="R226" s="12"/>
      <c r="S226" s="63">
        <f t="shared" si="17"/>
        <v>0</v>
      </c>
      <c r="T226" s="63">
        <f>CompensationAnalysis[[#This Row],[Base Increase Amount $]]+CompensationAnalysis[[#This Row],[Current Base Salary]]</f>
        <v>0</v>
      </c>
      <c r="U226" s="67" t="str">
        <f>IFERROR(((CompensationAnalysis[[#This Row],[Current Base Salary]]+CompensationAnalysis[[#This Row],[Base Increase Amount $]]))/CompensationAnalysis[[#This Row],[Target Market Salary]],"")</f>
        <v/>
      </c>
      <c r="V226" s="28"/>
      <c r="X226" s="28"/>
    </row>
    <row r="227" spans="1:24" ht="13.8" x14ac:dyDescent="0.25">
      <c r="A227" s="8"/>
      <c r="B227" s="8"/>
      <c r="C227" s="8"/>
      <c r="D227" s="8"/>
      <c r="E227" s="8"/>
      <c r="F227" s="8"/>
      <c r="G227" s="10"/>
      <c r="H227" s="29" t="str">
        <f>IFERROR(VLOOKUP(F227,'Jobs to Benchmark'!#REF!,1,FALSE),"")</f>
        <v/>
      </c>
      <c r="I227" s="15"/>
      <c r="J227" s="63"/>
      <c r="K227" s="63"/>
      <c r="L227" s="64"/>
      <c r="M227" s="65"/>
      <c r="N227" s="63"/>
      <c r="O227" s="66" t="str">
        <f>IFERROR(CompensationAnalysis[[#This Row],[Salary Band Average]]/CompensationAnalysis[[#This Row],[Target Market Salary]],"")</f>
        <v/>
      </c>
      <c r="P227" s="67" t="str">
        <f t="shared" si="16"/>
        <v/>
      </c>
      <c r="Q227" s="63">
        <f>IFERROR(CompensationAnalysis[[#This Row],[Current Base Salary]]-CompensationAnalysis[[#This Row],[Target Market Salary]],"")</f>
        <v>0</v>
      </c>
      <c r="R227" s="12"/>
      <c r="S227" s="63">
        <f t="shared" si="17"/>
        <v>0</v>
      </c>
      <c r="T227" s="63">
        <f>CompensationAnalysis[[#This Row],[Base Increase Amount $]]+CompensationAnalysis[[#This Row],[Current Base Salary]]</f>
        <v>0</v>
      </c>
      <c r="U227" s="67" t="str">
        <f>IFERROR(((CompensationAnalysis[[#This Row],[Current Base Salary]]+CompensationAnalysis[[#This Row],[Base Increase Amount $]]))/CompensationAnalysis[[#This Row],[Target Market Salary]],"")</f>
        <v/>
      </c>
      <c r="V227" s="28"/>
      <c r="X227" s="28"/>
    </row>
    <row r="228" spans="1:24" ht="13.8" x14ac:dyDescent="0.25">
      <c r="A228" s="8"/>
      <c r="B228" s="8"/>
      <c r="C228" s="8"/>
      <c r="D228" s="8"/>
      <c r="E228" s="8"/>
      <c r="F228" s="8"/>
      <c r="G228" s="10"/>
      <c r="H228" s="29" t="str">
        <f>IFERROR(VLOOKUP(F228,'Jobs to Benchmark'!#REF!,1,FALSE),"")</f>
        <v/>
      </c>
      <c r="I228" s="15"/>
      <c r="J228" s="63"/>
      <c r="K228" s="63"/>
      <c r="L228" s="64"/>
      <c r="M228" s="65"/>
      <c r="N228" s="63"/>
      <c r="O228" s="66" t="str">
        <f>IFERROR(CompensationAnalysis[[#This Row],[Salary Band Average]]/CompensationAnalysis[[#This Row],[Target Market Salary]],"")</f>
        <v/>
      </c>
      <c r="P228" s="67" t="str">
        <f t="shared" si="16"/>
        <v/>
      </c>
      <c r="Q228" s="63">
        <f>IFERROR(CompensationAnalysis[[#This Row],[Current Base Salary]]-CompensationAnalysis[[#This Row],[Target Market Salary]],"")</f>
        <v>0</v>
      </c>
      <c r="R228" s="12"/>
      <c r="S228" s="63">
        <f t="shared" si="17"/>
        <v>0</v>
      </c>
      <c r="T228" s="63">
        <f>CompensationAnalysis[[#This Row],[Base Increase Amount $]]+CompensationAnalysis[[#This Row],[Current Base Salary]]</f>
        <v>0</v>
      </c>
      <c r="U228" s="67" t="str">
        <f>IFERROR(((CompensationAnalysis[[#This Row],[Current Base Salary]]+CompensationAnalysis[[#This Row],[Base Increase Amount $]]))/CompensationAnalysis[[#This Row],[Target Market Salary]],"")</f>
        <v/>
      </c>
      <c r="V228" s="28"/>
      <c r="X228" s="28"/>
    </row>
    <row r="229" spans="1:24" ht="13.8" x14ac:dyDescent="0.25">
      <c r="A229" s="8"/>
      <c r="B229" s="8"/>
      <c r="C229" s="8"/>
      <c r="D229" s="8"/>
      <c r="E229" s="8"/>
      <c r="F229" s="8"/>
      <c r="G229" s="10"/>
      <c r="H229" s="29" t="str">
        <f>IFERROR(VLOOKUP(F229,'Jobs to Benchmark'!#REF!,1,FALSE),"")</f>
        <v/>
      </c>
      <c r="I229" s="15"/>
      <c r="J229" s="63"/>
      <c r="K229" s="63"/>
      <c r="L229" s="64"/>
      <c r="M229" s="65"/>
      <c r="N229" s="63"/>
      <c r="O229" s="66" t="str">
        <f>IFERROR(CompensationAnalysis[[#This Row],[Salary Band Average]]/CompensationAnalysis[[#This Row],[Target Market Salary]],"")</f>
        <v/>
      </c>
      <c r="P229" s="67" t="str">
        <f t="shared" si="16"/>
        <v/>
      </c>
      <c r="Q229" s="63">
        <f>IFERROR(CompensationAnalysis[[#This Row],[Current Base Salary]]-CompensationAnalysis[[#This Row],[Target Market Salary]],"")</f>
        <v>0</v>
      </c>
      <c r="R229" s="12"/>
      <c r="S229" s="63">
        <f t="shared" si="17"/>
        <v>0</v>
      </c>
      <c r="T229" s="63">
        <f>CompensationAnalysis[[#This Row],[Base Increase Amount $]]+CompensationAnalysis[[#This Row],[Current Base Salary]]</f>
        <v>0</v>
      </c>
      <c r="U229" s="67" t="str">
        <f>IFERROR(((CompensationAnalysis[[#This Row],[Current Base Salary]]+CompensationAnalysis[[#This Row],[Base Increase Amount $]]))/CompensationAnalysis[[#This Row],[Target Market Salary]],"")</f>
        <v/>
      </c>
      <c r="V229" s="28"/>
      <c r="X229" s="28"/>
    </row>
    <row r="230" spans="1:24" ht="13.8" x14ac:dyDescent="0.25">
      <c r="A230" s="8"/>
      <c r="B230" s="8"/>
      <c r="C230" s="8"/>
      <c r="D230" s="8"/>
      <c r="E230" s="8"/>
      <c r="F230" s="8"/>
      <c r="G230" s="10"/>
      <c r="H230" s="29" t="str">
        <f>IFERROR(VLOOKUP(F230,'Jobs to Benchmark'!#REF!,1,FALSE),"")</f>
        <v/>
      </c>
      <c r="I230" s="15"/>
      <c r="J230" s="63"/>
      <c r="K230" s="63"/>
      <c r="L230" s="64"/>
      <c r="M230" s="65"/>
      <c r="N230" s="63"/>
      <c r="O230" s="66" t="str">
        <f>IFERROR(CompensationAnalysis[[#This Row],[Salary Band Average]]/CompensationAnalysis[[#This Row],[Target Market Salary]],"")</f>
        <v/>
      </c>
      <c r="P230" s="67" t="str">
        <f t="shared" si="16"/>
        <v/>
      </c>
      <c r="Q230" s="63">
        <f>IFERROR(CompensationAnalysis[[#This Row],[Current Base Salary]]-CompensationAnalysis[[#This Row],[Target Market Salary]],"")</f>
        <v>0</v>
      </c>
      <c r="R230" s="12"/>
      <c r="S230" s="63">
        <f t="shared" si="17"/>
        <v>0</v>
      </c>
      <c r="T230" s="63">
        <f>CompensationAnalysis[[#This Row],[Base Increase Amount $]]+CompensationAnalysis[[#This Row],[Current Base Salary]]</f>
        <v>0</v>
      </c>
      <c r="U230" s="67" t="str">
        <f>IFERROR(((CompensationAnalysis[[#This Row],[Current Base Salary]]+CompensationAnalysis[[#This Row],[Base Increase Amount $]]))/CompensationAnalysis[[#This Row],[Target Market Salary]],"")</f>
        <v/>
      </c>
      <c r="V230" s="28"/>
      <c r="X230" s="28"/>
    </row>
    <row r="231" spans="1:24" ht="13.8" x14ac:dyDescent="0.25">
      <c r="A231" s="8"/>
      <c r="B231" s="8"/>
      <c r="C231" s="8"/>
      <c r="D231" s="8"/>
      <c r="E231" s="8"/>
      <c r="F231" s="8"/>
      <c r="G231" s="10"/>
      <c r="H231" s="29" t="str">
        <f>IFERROR(VLOOKUP(F231,'Jobs to Benchmark'!#REF!,1,FALSE),"")</f>
        <v/>
      </c>
      <c r="I231" s="15"/>
      <c r="J231" s="63"/>
      <c r="K231" s="63"/>
      <c r="L231" s="64"/>
      <c r="M231" s="65"/>
      <c r="N231" s="63"/>
      <c r="O231" s="66" t="str">
        <f>IFERROR(CompensationAnalysis[[#This Row],[Salary Band Average]]/CompensationAnalysis[[#This Row],[Target Market Salary]],"")</f>
        <v/>
      </c>
      <c r="P231" s="67" t="str">
        <f t="shared" si="16"/>
        <v/>
      </c>
      <c r="Q231" s="63">
        <f>IFERROR(CompensationAnalysis[[#This Row],[Current Base Salary]]-CompensationAnalysis[[#This Row],[Target Market Salary]],"")</f>
        <v>0</v>
      </c>
      <c r="R231" s="12"/>
      <c r="S231" s="63">
        <f t="shared" si="17"/>
        <v>0</v>
      </c>
      <c r="T231" s="63">
        <f>CompensationAnalysis[[#This Row],[Base Increase Amount $]]+CompensationAnalysis[[#This Row],[Current Base Salary]]</f>
        <v>0</v>
      </c>
      <c r="U231" s="67" t="str">
        <f>IFERROR(((CompensationAnalysis[[#This Row],[Current Base Salary]]+CompensationAnalysis[[#This Row],[Base Increase Amount $]]))/CompensationAnalysis[[#This Row],[Target Market Salary]],"")</f>
        <v/>
      </c>
      <c r="V231" s="28"/>
      <c r="X231" s="28"/>
    </row>
    <row r="232" spans="1:24" ht="13.8" x14ac:dyDescent="0.25">
      <c r="A232" s="8"/>
      <c r="B232" s="8"/>
      <c r="C232" s="8"/>
      <c r="D232" s="8"/>
      <c r="E232" s="8"/>
      <c r="F232" s="8"/>
      <c r="G232" s="10"/>
      <c r="H232" s="29" t="str">
        <f>IFERROR(VLOOKUP(F232,'Jobs to Benchmark'!#REF!,1,FALSE),"")</f>
        <v/>
      </c>
      <c r="I232" s="15"/>
      <c r="J232" s="63"/>
      <c r="K232" s="63"/>
      <c r="L232" s="64"/>
      <c r="M232" s="65"/>
      <c r="N232" s="63"/>
      <c r="O232" s="66" t="str">
        <f>IFERROR(CompensationAnalysis[[#This Row],[Salary Band Average]]/CompensationAnalysis[[#This Row],[Target Market Salary]],"")</f>
        <v/>
      </c>
      <c r="P232" s="67" t="str">
        <f t="shared" si="16"/>
        <v/>
      </c>
      <c r="Q232" s="63">
        <f>IFERROR(CompensationAnalysis[[#This Row],[Current Base Salary]]-CompensationAnalysis[[#This Row],[Target Market Salary]],"")</f>
        <v>0</v>
      </c>
      <c r="R232" s="12"/>
      <c r="S232" s="63">
        <f t="shared" si="17"/>
        <v>0</v>
      </c>
      <c r="T232" s="63">
        <f>CompensationAnalysis[[#This Row],[Base Increase Amount $]]+CompensationAnalysis[[#This Row],[Current Base Salary]]</f>
        <v>0</v>
      </c>
      <c r="U232" s="67" t="str">
        <f>IFERROR(((CompensationAnalysis[[#This Row],[Current Base Salary]]+CompensationAnalysis[[#This Row],[Base Increase Amount $]]))/CompensationAnalysis[[#This Row],[Target Market Salary]],"")</f>
        <v/>
      </c>
      <c r="V232" s="28"/>
      <c r="X232" s="28"/>
    </row>
    <row r="233" spans="1:24" ht="13.8" x14ac:dyDescent="0.25">
      <c r="A233" s="8"/>
      <c r="B233" s="8"/>
      <c r="C233" s="8"/>
      <c r="D233" s="8"/>
      <c r="E233" s="8"/>
      <c r="F233" s="8"/>
      <c r="G233" s="10"/>
      <c r="H233" s="29" t="str">
        <f>IFERROR(VLOOKUP(F233,'Jobs to Benchmark'!#REF!,1,FALSE),"")</f>
        <v/>
      </c>
      <c r="I233" s="15"/>
      <c r="J233" s="63"/>
      <c r="K233" s="63"/>
      <c r="L233" s="64"/>
      <c r="M233" s="65"/>
      <c r="N233" s="63"/>
      <c r="O233" s="66" t="str">
        <f>IFERROR(CompensationAnalysis[[#This Row],[Salary Band Average]]/CompensationAnalysis[[#This Row],[Target Market Salary]],"")</f>
        <v/>
      </c>
      <c r="P233" s="67" t="str">
        <f t="shared" si="16"/>
        <v/>
      </c>
      <c r="Q233" s="63">
        <f>IFERROR(CompensationAnalysis[[#This Row],[Current Base Salary]]-CompensationAnalysis[[#This Row],[Target Market Salary]],"")</f>
        <v>0</v>
      </c>
      <c r="R233" s="12"/>
      <c r="S233" s="63">
        <f t="shared" si="17"/>
        <v>0</v>
      </c>
      <c r="T233" s="63">
        <f>CompensationAnalysis[[#This Row],[Base Increase Amount $]]+CompensationAnalysis[[#This Row],[Current Base Salary]]</f>
        <v>0</v>
      </c>
      <c r="U233" s="67" t="str">
        <f>IFERROR(((CompensationAnalysis[[#This Row],[Current Base Salary]]+CompensationAnalysis[[#This Row],[Base Increase Amount $]]))/CompensationAnalysis[[#This Row],[Target Market Salary]],"")</f>
        <v/>
      </c>
      <c r="V233" s="28"/>
      <c r="X233" s="28"/>
    </row>
    <row r="234" spans="1:24" ht="13.8" x14ac:dyDescent="0.25">
      <c r="A234" s="8"/>
      <c r="B234" s="8"/>
      <c r="C234" s="8"/>
      <c r="D234" s="8"/>
      <c r="E234" s="8"/>
      <c r="F234" s="8"/>
      <c r="G234" s="10"/>
      <c r="H234" s="29" t="str">
        <f>IFERROR(VLOOKUP(F234,'Jobs to Benchmark'!#REF!,1,FALSE),"")</f>
        <v/>
      </c>
      <c r="I234" s="15"/>
      <c r="J234" s="63"/>
      <c r="K234" s="63"/>
      <c r="L234" s="64"/>
      <c r="M234" s="65"/>
      <c r="N234" s="63"/>
      <c r="O234" s="66" t="str">
        <f>IFERROR(CompensationAnalysis[[#This Row],[Salary Band Average]]/CompensationAnalysis[[#This Row],[Target Market Salary]],"")</f>
        <v/>
      </c>
      <c r="P234" s="67" t="str">
        <f t="shared" si="16"/>
        <v/>
      </c>
      <c r="Q234" s="63">
        <f>IFERROR(CompensationAnalysis[[#This Row],[Current Base Salary]]-CompensationAnalysis[[#This Row],[Target Market Salary]],"")</f>
        <v>0</v>
      </c>
      <c r="R234" s="12"/>
      <c r="S234" s="63">
        <f t="shared" si="17"/>
        <v>0</v>
      </c>
      <c r="T234" s="63">
        <f>CompensationAnalysis[[#This Row],[Base Increase Amount $]]+CompensationAnalysis[[#This Row],[Current Base Salary]]</f>
        <v>0</v>
      </c>
      <c r="U234" s="67" t="str">
        <f>IFERROR(((CompensationAnalysis[[#This Row],[Current Base Salary]]+CompensationAnalysis[[#This Row],[Base Increase Amount $]]))/CompensationAnalysis[[#This Row],[Target Market Salary]],"")</f>
        <v/>
      </c>
      <c r="V234" s="28"/>
      <c r="X234" s="28"/>
    </row>
    <row r="235" spans="1:24" ht="13.8" x14ac:dyDescent="0.25">
      <c r="A235" s="8"/>
      <c r="B235" s="8"/>
      <c r="C235" s="8"/>
      <c r="D235" s="8"/>
      <c r="E235" s="8"/>
      <c r="F235" s="8"/>
      <c r="G235" s="10"/>
      <c r="H235" s="29" t="str">
        <f>IFERROR(VLOOKUP(F235,'Jobs to Benchmark'!#REF!,1,FALSE),"")</f>
        <v/>
      </c>
      <c r="I235" s="15"/>
      <c r="J235" s="63"/>
      <c r="K235" s="63"/>
      <c r="L235" s="64"/>
      <c r="M235" s="65"/>
      <c r="N235" s="63"/>
      <c r="O235" s="66" t="str">
        <f>IFERROR(CompensationAnalysis[[#This Row],[Salary Band Average]]/CompensationAnalysis[[#This Row],[Target Market Salary]],"")</f>
        <v/>
      </c>
      <c r="P235" s="67" t="str">
        <f t="shared" si="16"/>
        <v/>
      </c>
      <c r="Q235" s="63">
        <f>IFERROR(CompensationAnalysis[[#This Row],[Current Base Salary]]-CompensationAnalysis[[#This Row],[Target Market Salary]],"")</f>
        <v>0</v>
      </c>
      <c r="R235" s="12"/>
      <c r="S235" s="63">
        <f t="shared" si="17"/>
        <v>0</v>
      </c>
      <c r="T235" s="63">
        <f>CompensationAnalysis[[#This Row],[Base Increase Amount $]]+CompensationAnalysis[[#This Row],[Current Base Salary]]</f>
        <v>0</v>
      </c>
      <c r="U235" s="67" t="str">
        <f>IFERROR(((CompensationAnalysis[[#This Row],[Current Base Salary]]+CompensationAnalysis[[#This Row],[Base Increase Amount $]]))/CompensationAnalysis[[#This Row],[Target Market Salary]],"")</f>
        <v/>
      </c>
      <c r="V235" s="28"/>
      <c r="X235" s="28"/>
    </row>
    <row r="236" spans="1:24" ht="13.8" x14ac:dyDescent="0.25">
      <c r="A236" s="8"/>
      <c r="B236" s="8"/>
      <c r="C236" s="8"/>
      <c r="D236" s="8"/>
      <c r="E236" s="8"/>
      <c r="F236" s="8"/>
      <c r="G236" s="10"/>
      <c r="H236" s="29" t="str">
        <f>IFERROR(VLOOKUP(F236,'Jobs to Benchmark'!#REF!,1,FALSE),"")</f>
        <v/>
      </c>
      <c r="I236" s="15"/>
      <c r="J236" s="63"/>
      <c r="K236" s="63"/>
      <c r="L236" s="64"/>
      <c r="M236" s="65"/>
      <c r="N236" s="63"/>
      <c r="O236" s="66" t="str">
        <f>IFERROR(CompensationAnalysis[[#This Row],[Salary Band Average]]/CompensationAnalysis[[#This Row],[Target Market Salary]],"")</f>
        <v/>
      </c>
      <c r="P236" s="67" t="str">
        <f t="shared" si="16"/>
        <v/>
      </c>
      <c r="Q236" s="63">
        <f>IFERROR(CompensationAnalysis[[#This Row],[Current Base Salary]]-CompensationAnalysis[[#This Row],[Target Market Salary]],"")</f>
        <v>0</v>
      </c>
      <c r="R236" s="12"/>
      <c r="S236" s="63">
        <f t="shared" si="17"/>
        <v>0</v>
      </c>
      <c r="T236" s="63">
        <f>CompensationAnalysis[[#This Row],[Base Increase Amount $]]+CompensationAnalysis[[#This Row],[Current Base Salary]]</f>
        <v>0</v>
      </c>
      <c r="U236" s="67" t="str">
        <f>IFERROR(((CompensationAnalysis[[#This Row],[Current Base Salary]]+CompensationAnalysis[[#This Row],[Base Increase Amount $]]))/CompensationAnalysis[[#This Row],[Target Market Salary]],"")</f>
        <v/>
      </c>
      <c r="V236" s="28"/>
      <c r="X236" s="28"/>
    </row>
    <row r="237" spans="1:24" ht="13.8" x14ac:dyDescent="0.25">
      <c r="A237" s="8"/>
      <c r="B237" s="8"/>
      <c r="C237" s="8"/>
      <c r="D237" s="8"/>
      <c r="E237" s="8"/>
      <c r="F237" s="8"/>
      <c r="G237" s="10"/>
      <c r="H237" s="29" t="str">
        <f>IFERROR(VLOOKUP(F237,'Jobs to Benchmark'!#REF!,1,FALSE),"")</f>
        <v/>
      </c>
      <c r="I237" s="15"/>
      <c r="J237" s="63"/>
      <c r="K237" s="63"/>
      <c r="L237" s="64"/>
      <c r="M237" s="65"/>
      <c r="N237" s="63"/>
      <c r="O237" s="66" t="str">
        <f>IFERROR(CompensationAnalysis[[#This Row],[Salary Band Average]]/CompensationAnalysis[[#This Row],[Target Market Salary]],"")</f>
        <v/>
      </c>
      <c r="P237" s="67" t="str">
        <f t="shared" si="16"/>
        <v/>
      </c>
      <c r="Q237" s="63">
        <f>IFERROR(CompensationAnalysis[[#This Row],[Current Base Salary]]-CompensationAnalysis[[#This Row],[Target Market Salary]],"")</f>
        <v>0</v>
      </c>
      <c r="R237" s="12"/>
      <c r="S237" s="63">
        <f t="shared" si="17"/>
        <v>0</v>
      </c>
      <c r="T237" s="63">
        <f>CompensationAnalysis[[#This Row],[Base Increase Amount $]]+CompensationAnalysis[[#This Row],[Current Base Salary]]</f>
        <v>0</v>
      </c>
      <c r="U237" s="67" t="str">
        <f>IFERROR(((CompensationAnalysis[[#This Row],[Current Base Salary]]+CompensationAnalysis[[#This Row],[Base Increase Amount $]]))/CompensationAnalysis[[#This Row],[Target Market Salary]],"")</f>
        <v/>
      </c>
      <c r="V237" s="28"/>
      <c r="X237" s="28"/>
    </row>
    <row r="238" spans="1:24" ht="13.8" x14ac:dyDescent="0.25">
      <c r="A238" s="8"/>
      <c r="B238" s="8"/>
      <c r="C238" s="8"/>
      <c r="D238" s="8"/>
      <c r="E238" s="8"/>
      <c r="F238" s="8"/>
      <c r="G238" s="10"/>
      <c r="H238" s="29" t="str">
        <f>IFERROR(VLOOKUP(F238,'Jobs to Benchmark'!#REF!,1,FALSE),"")</f>
        <v/>
      </c>
      <c r="I238" s="15"/>
      <c r="J238" s="63"/>
      <c r="K238" s="63"/>
      <c r="L238" s="64"/>
      <c r="M238" s="65"/>
      <c r="N238" s="63"/>
      <c r="O238" s="66" t="str">
        <f>IFERROR(CompensationAnalysis[[#This Row],[Salary Band Average]]/CompensationAnalysis[[#This Row],[Target Market Salary]],"")</f>
        <v/>
      </c>
      <c r="P238" s="67" t="str">
        <f t="shared" si="16"/>
        <v/>
      </c>
      <c r="Q238" s="63">
        <f>IFERROR(CompensationAnalysis[[#This Row],[Current Base Salary]]-CompensationAnalysis[[#This Row],[Target Market Salary]],"")</f>
        <v>0</v>
      </c>
      <c r="R238" s="12"/>
      <c r="S238" s="63">
        <f t="shared" si="17"/>
        <v>0</v>
      </c>
      <c r="T238" s="63">
        <f>CompensationAnalysis[[#This Row],[Base Increase Amount $]]+CompensationAnalysis[[#This Row],[Current Base Salary]]</f>
        <v>0</v>
      </c>
      <c r="U238" s="67" t="str">
        <f>IFERROR(((CompensationAnalysis[[#This Row],[Current Base Salary]]+CompensationAnalysis[[#This Row],[Base Increase Amount $]]))/CompensationAnalysis[[#This Row],[Target Market Salary]],"")</f>
        <v/>
      </c>
      <c r="V238" s="28"/>
      <c r="X238" s="28"/>
    </row>
    <row r="239" spans="1:24" ht="13.8" x14ac:dyDescent="0.25">
      <c r="A239" s="8"/>
      <c r="B239" s="8"/>
      <c r="C239" s="8"/>
      <c r="D239" s="8"/>
      <c r="E239" s="8"/>
      <c r="F239" s="8"/>
      <c r="G239" s="10"/>
      <c r="H239" s="29" t="str">
        <f>IFERROR(VLOOKUP(F239,'Jobs to Benchmark'!#REF!,1,FALSE),"")</f>
        <v/>
      </c>
      <c r="I239" s="15"/>
      <c r="J239" s="63"/>
      <c r="K239" s="63"/>
      <c r="L239" s="64"/>
      <c r="M239" s="65"/>
      <c r="N239" s="63"/>
      <c r="O239" s="66" t="str">
        <f>IFERROR(CompensationAnalysis[[#This Row],[Salary Band Average]]/CompensationAnalysis[[#This Row],[Target Market Salary]],"")</f>
        <v/>
      </c>
      <c r="P239" s="67" t="str">
        <f t="shared" si="16"/>
        <v/>
      </c>
      <c r="Q239" s="63">
        <f>IFERROR(CompensationAnalysis[[#This Row],[Current Base Salary]]-CompensationAnalysis[[#This Row],[Target Market Salary]],"")</f>
        <v>0</v>
      </c>
      <c r="R239" s="12"/>
      <c r="S239" s="63">
        <f t="shared" si="17"/>
        <v>0</v>
      </c>
      <c r="T239" s="63">
        <f>CompensationAnalysis[[#This Row],[Base Increase Amount $]]+CompensationAnalysis[[#This Row],[Current Base Salary]]</f>
        <v>0</v>
      </c>
      <c r="U239" s="67" t="str">
        <f>IFERROR(((CompensationAnalysis[[#This Row],[Current Base Salary]]+CompensationAnalysis[[#This Row],[Base Increase Amount $]]))/CompensationAnalysis[[#This Row],[Target Market Salary]],"")</f>
        <v/>
      </c>
      <c r="V239" s="28"/>
      <c r="X239" s="28"/>
    </row>
    <row r="240" spans="1:24" ht="13.8" x14ac:dyDescent="0.25">
      <c r="A240" s="8"/>
      <c r="B240" s="8"/>
      <c r="C240" s="8"/>
      <c r="D240" s="8"/>
      <c r="E240" s="8"/>
      <c r="F240" s="8"/>
      <c r="G240" s="10"/>
      <c r="H240" s="29" t="str">
        <f>IFERROR(VLOOKUP(F240,'Jobs to Benchmark'!#REF!,1,FALSE),"")</f>
        <v/>
      </c>
      <c r="I240" s="15"/>
      <c r="J240" s="63"/>
      <c r="K240" s="63"/>
      <c r="L240" s="64"/>
      <c r="M240" s="65"/>
      <c r="N240" s="63"/>
      <c r="O240" s="66" t="str">
        <f>IFERROR(CompensationAnalysis[[#This Row],[Salary Band Average]]/CompensationAnalysis[[#This Row],[Target Market Salary]],"")</f>
        <v/>
      </c>
      <c r="P240" s="67" t="str">
        <f t="shared" si="16"/>
        <v/>
      </c>
      <c r="Q240" s="63">
        <f>IFERROR(CompensationAnalysis[[#This Row],[Current Base Salary]]-CompensationAnalysis[[#This Row],[Target Market Salary]],"")</f>
        <v>0</v>
      </c>
      <c r="R240" s="12"/>
      <c r="S240" s="63">
        <f t="shared" si="17"/>
        <v>0</v>
      </c>
      <c r="T240" s="63">
        <f>CompensationAnalysis[[#This Row],[Base Increase Amount $]]+CompensationAnalysis[[#This Row],[Current Base Salary]]</f>
        <v>0</v>
      </c>
      <c r="U240" s="67" t="str">
        <f>IFERROR(((CompensationAnalysis[[#This Row],[Current Base Salary]]+CompensationAnalysis[[#This Row],[Base Increase Amount $]]))/CompensationAnalysis[[#This Row],[Target Market Salary]],"")</f>
        <v/>
      </c>
      <c r="V240" s="28"/>
      <c r="X240" s="28"/>
    </row>
    <row r="241" spans="1:24" ht="13.8" x14ac:dyDescent="0.25">
      <c r="A241" s="8"/>
      <c r="B241" s="8"/>
      <c r="C241" s="8"/>
      <c r="D241" s="8"/>
      <c r="E241" s="8"/>
      <c r="F241" s="8"/>
      <c r="G241" s="10"/>
      <c r="H241" s="29" t="str">
        <f>IFERROR(VLOOKUP(F241,'Jobs to Benchmark'!#REF!,1,FALSE),"")</f>
        <v/>
      </c>
      <c r="I241" s="15"/>
      <c r="J241" s="63"/>
      <c r="K241" s="63"/>
      <c r="L241" s="64"/>
      <c r="M241" s="65"/>
      <c r="N241" s="63"/>
      <c r="O241" s="66" t="str">
        <f>IFERROR(CompensationAnalysis[[#This Row],[Salary Band Average]]/CompensationAnalysis[[#This Row],[Target Market Salary]],"")</f>
        <v/>
      </c>
      <c r="P241" s="67" t="str">
        <f t="shared" si="16"/>
        <v/>
      </c>
      <c r="Q241" s="63">
        <f>IFERROR(CompensationAnalysis[[#This Row],[Current Base Salary]]-CompensationAnalysis[[#This Row],[Target Market Salary]],"")</f>
        <v>0</v>
      </c>
      <c r="R241" s="12"/>
      <c r="S241" s="63">
        <f t="shared" si="17"/>
        <v>0</v>
      </c>
      <c r="T241" s="63">
        <f>CompensationAnalysis[[#This Row],[Base Increase Amount $]]+CompensationAnalysis[[#This Row],[Current Base Salary]]</f>
        <v>0</v>
      </c>
      <c r="U241" s="67" t="str">
        <f>IFERROR(((CompensationAnalysis[[#This Row],[Current Base Salary]]+CompensationAnalysis[[#This Row],[Base Increase Amount $]]))/CompensationAnalysis[[#This Row],[Target Market Salary]],"")</f>
        <v/>
      </c>
      <c r="V241" s="28"/>
      <c r="X241" s="28"/>
    </row>
    <row r="242" spans="1:24" ht="13.8" x14ac:dyDescent="0.25">
      <c r="A242" s="8"/>
      <c r="B242" s="8"/>
      <c r="C242" s="8"/>
      <c r="D242" s="8"/>
      <c r="E242" s="8"/>
      <c r="F242" s="8"/>
      <c r="G242" s="10"/>
      <c r="H242" s="29" t="str">
        <f>IFERROR(VLOOKUP(F242,'Jobs to Benchmark'!#REF!,1,FALSE),"")</f>
        <v/>
      </c>
      <c r="I242" s="15"/>
      <c r="J242" s="63"/>
      <c r="K242" s="63"/>
      <c r="L242" s="64"/>
      <c r="M242" s="65"/>
      <c r="N242" s="63"/>
      <c r="O242" s="66" t="str">
        <f>IFERROR(CompensationAnalysis[[#This Row],[Salary Band Average]]/CompensationAnalysis[[#This Row],[Target Market Salary]],"")</f>
        <v/>
      </c>
      <c r="P242" s="67" t="str">
        <f t="shared" si="16"/>
        <v/>
      </c>
      <c r="Q242" s="63">
        <f>IFERROR(CompensationAnalysis[[#This Row],[Current Base Salary]]-CompensationAnalysis[[#This Row],[Target Market Salary]],"")</f>
        <v>0</v>
      </c>
      <c r="R242" s="12"/>
      <c r="S242" s="63">
        <f t="shared" si="17"/>
        <v>0</v>
      </c>
      <c r="T242" s="63">
        <f>CompensationAnalysis[[#This Row],[Base Increase Amount $]]+CompensationAnalysis[[#This Row],[Current Base Salary]]</f>
        <v>0</v>
      </c>
      <c r="U242" s="67" t="str">
        <f>IFERROR(((CompensationAnalysis[[#This Row],[Current Base Salary]]+CompensationAnalysis[[#This Row],[Base Increase Amount $]]))/CompensationAnalysis[[#This Row],[Target Market Salary]],"")</f>
        <v/>
      </c>
      <c r="V242" s="28"/>
      <c r="X242" s="28"/>
    </row>
    <row r="243" spans="1:24" ht="13.8" x14ac:dyDescent="0.25">
      <c r="A243" s="8"/>
      <c r="B243" s="8"/>
      <c r="C243" s="8"/>
      <c r="D243" s="8"/>
      <c r="E243" s="8"/>
      <c r="F243" s="8"/>
      <c r="G243" s="10"/>
      <c r="H243" s="29" t="str">
        <f>IFERROR(VLOOKUP(F243,'Jobs to Benchmark'!#REF!,1,FALSE),"")</f>
        <v/>
      </c>
      <c r="I243" s="15"/>
      <c r="J243" s="63"/>
      <c r="K243" s="63"/>
      <c r="L243" s="64"/>
      <c r="M243" s="65"/>
      <c r="N243" s="63"/>
      <c r="O243" s="66" t="str">
        <f>IFERROR(CompensationAnalysis[[#This Row],[Salary Band Average]]/CompensationAnalysis[[#This Row],[Target Market Salary]],"")</f>
        <v/>
      </c>
      <c r="P243" s="67" t="str">
        <f t="shared" si="16"/>
        <v/>
      </c>
      <c r="Q243" s="63">
        <f>IFERROR(CompensationAnalysis[[#This Row],[Current Base Salary]]-CompensationAnalysis[[#This Row],[Target Market Salary]],"")</f>
        <v>0</v>
      </c>
      <c r="R243" s="12"/>
      <c r="S243" s="63">
        <f t="shared" si="17"/>
        <v>0</v>
      </c>
      <c r="T243" s="63">
        <f>CompensationAnalysis[[#This Row],[Base Increase Amount $]]+CompensationAnalysis[[#This Row],[Current Base Salary]]</f>
        <v>0</v>
      </c>
      <c r="U243" s="67" t="str">
        <f>IFERROR(((CompensationAnalysis[[#This Row],[Current Base Salary]]+CompensationAnalysis[[#This Row],[Base Increase Amount $]]))/CompensationAnalysis[[#This Row],[Target Market Salary]],"")</f>
        <v/>
      </c>
      <c r="V243" s="28"/>
      <c r="X243" s="28"/>
    </row>
    <row r="244" spans="1:24" ht="13.8" x14ac:dyDescent="0.25">
      <c r="A244" s="8"/>
      <c r="B244" s="8"/>
      <c r="C244" s="8"/>
      <c r="D244" s="8"/>
      <c r="E244" s="8"/>
      <c r="F244" s="8"/>
      <c r="G244" s="10"/>
      <c r="H244" s="29" t="str">
        <f>IFERROR(VLOOKUP(F244,'Jobs to Benchmark'!#REF!,1,FALSE),"")</f>
        <v/>
      </c>
      <c r="I244" s="15"/>
      <c r="J244" s="63"/>
      <c r="K244" s="63"/>
      <c r="L244" s="64"/>
      <c r="M244" s="65"/>
      <c r="N244" s="63"/>
      <c r="O244" s="66" t="str">
        <f>IFERROR(CompensationAnalysis[[#This Row],[Salary Band Average]]/CompensationAnalysis[[#This Row],[Target Market Salary]],"")</f>
        <v/>
      </c>
      <c r="P244" s="67" t="str">
        <f t="shared" si="16"/>
        <v/>
      </c>
      <c r="Q244" s="63">
        <f>IFERROR(CompensationAnalysis[[#This Row],[Current Base Salary]]-CompensationAnalysis[[#This Row],[Target Market Salary]],"")</f>
        <v>0</v>
      </c>
      <c r="R244" s="12"/>
      <c r="S244" s="63">
        <f t="shared" si="17"/>
        <v>0</v>
      </c>
      <c r="T244" s="63">
        <f>CompensationAnalysis[[#This Row],[Base Increase Amount $]]+CompensationAnalysis[[#This Row],[Current Base Salary]]</f>
        <v>0</v>
      </c>
      <c r="U244" s="67" t="str">
        <f>IFERROR(((CompensationAnalysis[[#This Row],[Current Base Salary]]+CompensationAnalysis[[#This Row],[Base Increase Amount $]]))/CompensationAnalysis[[#This Row],[Target Market Salary]],"")</f>
        <v/>
      </c>
      <c r="V244" s="28"/>
      <c r="X244" s="28"/>
    </row>
    <row r="245" spans="1:24" ht="13.8" x14ac:dyDescent="0.25">
      <c r="A245" s="8"/>
      <c r="B245" s="8"/>
      <c r="C245" s="8"/>
      <c r="D245" s="8"/>
      <c r="E245" s="8"/>
      <c r="F245" s="8"/>
      <c r="G245" s="10"/>
      <c r="H245" s="29" t="str">
        <f>IFERROR(VLOOKUP(F245,'Jobs to Benchmark'!#REF!,1,FALSE),"")</f>
        <v/>
      </c>
      <c r="I245" s="15"/>
      <c r="J245" s="63"/>
      <c r="K245" s="63"/>
      <c r="L245" s="64"/>
      <c r="M245" s="65"/>
      <c r="N245" s="63"/>
      <c r="O245" s="66" t="str">
        <f>IFERROR(CompensationAnalysis[[#This Row],[Salary Band Average]]/CompensationAnalysis[[#This Row],[Target Market Salary]],"")</f>
        <v/>
      </c>
      <c r="P245" s="67" t="str">
        <f t="shared" si="16"/>
        <v/>
      </c>
      <c r="Q245" s="63">
        <f>IFERROR(CompensationAnalysis[[#This Row],[Current Base Salary]]-CompensationAnalysis[[#This Row],[Target Market Salary]],"")</f>
        <v>0</v>
      </c>
      <c r="R245" s="12"/>
      <c r="S245" s="63">
        <f t="shared" si="17"/>
        <v>0</v>
      </c>
      <c r="T245" s="63">
        <f>CompensationAnalysis[[#This Row],[Base Increase Amount $]]+CompensationAnalysis[[#This Row],[Current Base Salary]]</f>
        <v>0</v>
      </c>
      <c r="U245" s="67" t="str">
        <f>IFERROR(((CompensationAnalysis[[#This Row],[Current Base Salary]]+CompensationAnalysis[[#This Row],[Base Increase Amount $]]))/CompensationAnalysis[[#This Row],[Target Market Salary]],"")</f>
        <v/>
      </c>
      <c r="V245" s="28"/>
      <c r="X245" s="28"/>
    </row>
    <row r="246" spans="1:24" ht="13.8" x14ac:dyDescent="0.25">
      <c r="A246" s="8"/>
      <c r="B246" s="8"/>
      <c r="C246" s="8"/>
      <c r="D246" s="8"/>
      <c r="E246" s="8"/>
      <c r="F246" s="8"/>
      <c r="G246" s="10"/>
      <c r="H246" s="29" t="str">
        <f>IFERROR(VLOOKUP(F246,'Jobs to Benchmark'!#REF!,1,FALSE),"")</f>
        <v/>
      </c>
      <c r="I246" s="15"/>
      <c r="J246" s="63"/>
      <c r="K246" s="63"/>
      <c r="L246" s="64"/>
      <c r="M246" s="65"/>
      <c r="N246" s="63"/>
      <c r="O246" s="66" t="str">
        <f>IFERROR(CompensationAnalysis[[#This Row],[Salary Band Average]]/CompensationAnalysis[[#This Row],[Target Market Salary]],"")</f>
        <v/>
      </c>
      <c r="P246" s="67" t="str">
        <f t="shared" si="16"/>
        <v/>
      </c>
      <c r="Q246" s="63">
        <f>IFERROR(CompensationAnalysis[[#This Row],[Current Base Salary]]-CompensationAnalysis[[#This Row],[Target Market Salary]],"")</f>
        <v>0</v>
      </c>
      <c r="R246" s="12"/>
      <c r="S246" s="63">
        <f t="shared" si="17"/>
        <v>0</v>
      </c>
      <c r="T246" s="63">
        <f>CompensationAnalysis[[#This Row],[Base Increase Amount $]]+CompensationAnalysis[[#This Row],[Current Base Salary]]</f>
        <v>0</v>
      </c>
      <c r="U246" s="67" t="str">
        <f>IFERROR(((CompensationAnalysis[[#This Row],[Current Base Salary]]+CompensationAnalysis[[#This Row],[Base Increase Amount $]]))/CompensationAnalysis[[#This Row],[Target Market Salary]],"")</f>
        <v/>
      </c>
      <c r="V246" s="28"/>
      <c r="X246" s="28"/>
    </row>
    <row r="247" spans="1:24" ht="13.8" x14ac:dyDescent="0.25">
      <c r="A247" s="8"/>
      <c r="B247" s="8"/>
      <c r="C247" s="8"/>
      <c r="D247" s="8"/>
      <c r="E247" s="8"/>
      <c r="F247" s="8"/>
      <c r="G247" s="10"/>
      <c r="H247" s="29" t="str">
        <f>IFERROR(VLOOKUP(F247,'Jobs to Benchmark'!#REF!,1,FALSE),"")</f>
        <v/>
      </c>
      <c r="I247" s="15"/>
      <c r="J247" s="63"/>
      <c r="K247" s="63"/>
      <c r="L247" s="64"/>
      <c r="M247" s="65"/>
      <c r="N247" s="63"/>
      <c r="O247" s="66" t="str">
        <f>IFERROR(CompensationAnalysis[[#This Row],[Salary Band Average]]/CompensationAnalysis[[#This Row],[Target Market Salary]],"")</f>
        <v/>
      </c>
      <c r="P247" s="67" t="str">
        <f t="shared" si="16"/>
        <v/>
      </c>
      <c r="Q247" s="63">
        <f>IFERROR(CompensationAnalysis[[#This Row],[Current Base Salary]]-CompensationAnalysis[[#This Row],[Target Market Salary]],"")</f>
        <v>0</v>
      </c>
      <c r="R247" s="12"/>
      <c r="S247" s="63">
        <f t="shared" si="17"/>
        <v>0</v>
      </c>
      <c r="T247" s="63">
        <f>CompensationAnalysis[[#This Row],[Base Increase Amount $]]+CompensationAnalysis[[#This Row],[Current Base Salary]]</f>
        <v>0</v>
      </c>
      <c r="U247" s="67" t="str">
        <f>IFERROR(((CompensationAnalysis[[#This Row],[Current Base Salary]]+CompensationAnalysis[[#This Row],[Base Increase Amount $]]))/CompensationAnalysis[[#This Row],[Target Market Salary]],"")</f>
        <v/>
      </c>
      <c r="V247" s="28"/>
      <c r="X247" s="28"/>
    </row>
    <row r="248" spans="1:24" ht="13.8" x14ac:dyDescent="0.25">
      <c r="A248" s="8"/>
      <c r="B248" s="8"/>
      <c r="C248" s="8"/>
      <c r="D248" s="8"/>
      <c r="E248" s="8"/>
      <c r="F248" s="8"/>
      <c r="G248" s="10"/>
      <c r="H248" s="29" t="str">
        <f>IFERROR(VLOOKUP(F248,'Jobs to Benchmark'!#REF!,1,FALSE),"")</f>
        <v/>
      </c>
      <c r="I248" s="15"/>
      <c r="J248" s="63"/>
      <c r="K248" s="63"/>
      <c r="L248" s="64"/>
      <c r="M248" s="65"/>
      <c r="N248" s="63"/>
      <c r="O248" s="66" t="str">
        <f>IFERROR(CompensationAnalysis[[#This Row],[Salary Band Average]]/CompensationAnalysis[[#This Row],[Target Market Salary]],"")</f>
        <v/>
      </c>
      <c r="P248" s="67" t="str">
        <f t="shared" si="16"/>
        <v/>
      </c>
      <c r="Q248" s="63">
        <f>IFERROR(CompensationAnalysis[[#This Row],[Current Base Salary]]-CompensationAnalysis[[#This Row],[Target Market Salary]],"")</f>
        <v>0</v>
      </c>
      <c r="R248" s="12"/>
      <c r="S248" s="63">
        <f t="shared" si="17"/>
        <v>0</v>
      </c>
      <c r="T248" s="63">
        <f>CompensationAnalysis[[#This Row],[Base Increase Amount $]]+CompensationAnalysis[[#This Row],[Current Base Salary]]</f>
        <v>0</v>
      </c>
      <c r="U248" s="67" t="str">
        <f>IFERROR(((CompensationAnalysis[[#This Row],[Current Base Salary]]+CompensationAnalysis[[#This Row],[Base Increase Amount $]]))/CompensationAnalysis[[#This Row],[Target Market Salary]],"")</f>
        <v/>
      </c>
      <c r="V248" s="28"/>
      <c r="X248" s="28"/>
    </row>
    <row r="249" spans="1:24" ht="13.8" x14ac:dyDescent="0.25">
      <c r="A249" s="8"/>
      <c r="B249" s="8"/>
      <c r="C249" s="8"/>
      <c r="D249" s="8"/>
      <c r="E249" s="8"/>
      <c r="F249" s="8"/>
      <c r="G249" s="10"/>
      <c r="H249" s="29" t="str">
        <f>IFERROR(VLOOKUP(F249,'Jobs to Benchmark'!#REF!,1,FALSE),"")</f>
        <v/>
      </c>
      <c r="I249" s="15"/>
      <c r="J249" s="63"/>
      <c r="K249" s="63"/>
      <c r="L249" s="64"/>
      <c r="M249" s="65"/>
      <c r="N249" s="63"/>
      <c r="O249" s="66" t="str">
        <f>IFERROR(CompensationAnalysis[[#This Row],[Salary Band Average]]/CompensationAnalysis[[#This Row],[Target Market Salary]],"")</f>
        <v/>
      </c>
      <c r="P249" s="67" t="str">
        <f t="shared" si="16"/>
        <v/>
      </c>
      <c r="Q249" s="63">
        <f>IFERROR(CompensationAnalysis[[#This Row],[Current Base Salary]]-CompensationAnalysis[[#This Row],[Target Market Salary]],"")</f>
        <v>0</v>
      </c>
      <c r="R249" s="12"/>
      <c r="S249" s="63">
        <f t="shared" si="17"/>
        <v>0</v>
      </c>
      <c r="T249" s="63">
        <f>CompensationAnalysis[[#This Row],[Base Increase Amount $]]+CompensationAnalysis[[#This Row],[Current Base Salary]]</f>
        <v>0</v>
      </c>
      <c r="U249" s="67" t="str">
        <f>IFERROR(((CompensationAnalysis[[#This Row],[Current Base Salary]]+CompensationAnalysis[[#This Row],[Base Increase Amount $]]))/CompensationAnalysis[[#This Row],[Target Market Salary]],"")</f>
        <v/>
      </c>
      <c r="V249" s="28"/>
      <c r="X249" s="28"/>
    </row>
    <row r="250" spans="1:24" ht="13.8" x14ac:dyDescent="0.25">
      <c r="A250" s="8"/>
      <c r="B250" s="8"/>
      <c r="C250" s="8"/>
      <c r="D250" s="8"/>
      <c r="E250" s="8"/>
      <c r="F250" s="8"/>
      <c r="G250" s="10"/>
      <c r="H250" s="29" t="str">
        <f>IFERROR(VLOOKUP(F250,'Jobs to Benchmark'!#REF!,1,FALSE),"")</f>
        <v/>
      </c>
      <c r="I250" s="15"/>
      <c r="J250" s="63"/>
      <c r="K250" s="63"/>
      <c r="L250" s="64"/>
      <c r="M250" s="65"/>
      <c r="N250" s="63"/>
      <c r="O250" s="66" t="str">
        <f>IFERROR(CompensationAnalysis[[#This Row],[Salary Band Average]]/CompensationAnalysis[[#This Row],[Target Market Salary]],"")</f>
        <v/>
      </c>
      <c r="P250" s="67" t="str">
        <f t="shared" si="16"/>
        <v/>
      </c>
      <c r="Q250" s="63">
        <f>IFERROR(CompensationAnalysis[[#This Row],[Current Base Salary]]-CompensationAnalysis[[#This Row],[Target Market Salary]],"")</f>
        <v>0</v>
      </c>
      <c r="R250" s="12"/>
      <c r="S250" s="63">
        <f t="shared" si="17"/>
        <v>0</v>
      </c>
      <c r="T250" s="63">
        <f>CompensationAnalysis[[#This Row],[Base Increase Amount $]]+CompensationAnalysis[[#This Row],[Current Base Salary]]</f>
        <v>0</v>
      </c>
      <c r="U250" s="67" t="str">
        <f>IFERROR(((CompensationAnalysis[[#This Row],[Current Base Salary]]+CompensationAnalysis[[#This Row],[Base Increase Amount $]]))/CompensationAnalysis[[#This Row],[Target Market Salary]],"")</f>
        <v/>
      </c>
      <c r="V250" s="28"/>
      <c r="X250" s="28"/>
    </row>
    <row r="251" spans="1:24" ht="13.8" x14ac:dyDescent="0.25">
      <c r="A251" s="8"/>
      <c r="B251" s="8"/>
      <c r="C251" s="8"/>
      <c r="D251" s="8"/>
      <c r="E251" s="8"/>
      <c r="F251" s="8"/>
      <c r="G251" s="10"/>
      <c r="H251" s="29" t="str">
        <f>IFERROR(VLOOKUP(F251,'Jobs to Benchmark'!#REF!,1,FALSE),"")</f>
        <v/>
      </c>
      <c r="I251" s="15"/>
      <c r="J251" s="63"/>
      <c r="K251" s="63"/>
      <c r="L251" s="64"/>
      <c r="M251" s="65"/>
      <c r="N251" s="63"/>
      <c r="O251" s="66" t="str">
        <f>IFERROR(CompensationAnalysis[[#This Row],[Salary Band Average]]/CompensationAnalysis[[#This Row],[Target Market Salary]],"")</f>
        <v/>
      </c>
      <c r="P251" s="67" t="str">
        <f t="shared" si="16"/>
        <v/>
      </c>
      <c r="Q251" s="63">
        <f>IFERROR(CompensationAnalysis[[#This Row],[Current Base Salary]]-CompensationAnalysis[[#This Row],[Target Market Salary]],"")</f>
        <v>0</v>
      </c>
      <c r="R251" s="12"/>
      <c r="S251" s="63">
        <f t="shared" si="17"/>
        <v>0</v>
      </c>
      <c r="T251" s="63">
        <f>CompensationAnalysis[[#This Row],[Base Increase Amount $]]+CompensationAnalysis[[#This Row],[Current Base Salary]]</f>
        <v>0</v>
      </c>
      <c r="U251" s="67" t="str">
        <f>IFERROR(((CompensationAnalysis[[#This Row],[Current Base Salary]]+CompensationAnalysis[[#This Row],[Base Increase Amount $]]))/CompensationAnalysis[[#This Row],[Target Market Salary]],"")</f>
        <v/>
      </c>
      <c r="V251" s="28"/>
      <c r="X251" s="28"/>
    </row>
    <row r="252" spans="1:24" ht="13.8" x14ac:dyDescent="0.25">
      <c r="A252" s="8"/>
      <c r="B252" s="8"/>
      <c r="C252" s="8"/>
      <c r="D252" s="8"/>
      <c r="E252" s="8"/>
      <c r="F252" s="8"/>
      <c r="G252" s="10"/>
      <c r="H252" s="29" t="str">
        <f>IFERROR(VLOOKUP(F252,'Jobs to Benchmark'!#REF!,1,FALSE),"")</f>
        <v/>
      </c>
      <c r="I252" s="15"/>
      <c r="J252" s="63"/>
      <c r="K252" s="63"/>
      <c r="L252" s="64"/>
      <c r="M252" s="65"/>
      <c r="N252" s="63"/>
      <c r="O252" s="66" t="str">
        <f>IFERROR(CompensationAnalysis[[#This Row],[Salary Band Average]]/CompensationAnalysis[[#This Row],[Target Market Salary]],"")</f>
        <v/>
      </c>
      <c r="P252" s="67" t="str">
        <f t="shared" si="16"/>
        <v/>
      </c>
      <c r="Q252" s="63">
        <f>IFERROR(CompensationAnalysis[[#This Row],[Current Base Salary]]-CompensationAnalysis[[#This Row],[Target Market Salary]],"")</f>
        <v>0</v>
      </c>
      <c r="R252" s="12"/>
      <c r="S252" s="63">
        <f t="shared" si="17"/>
        <v>0</v>
      </c>
      <c r="T252" s="63">
        <f>CompensationAnalysis[[#This Row],[Base Increase Amount $]]+CompensationAnalysis[[#This Row],[Current Base Salary]]</f>
        <v>0</v>
      </c>
      <c r="U252" s="67" t="str">
        <f>IFERROR(((CompensationAnalysis[[#This Row],[Current Base Salary]]+CompensationAnalysis[[#This Row],[Base Increase Amount $]]))/CompensationAnalysis[[#This Row],[Target Market Salary]],"")</f>
        <v/>
      </c>
      <c r="V252" s="28"/>
      <c r="X252" s="28"/>
    </row>
    <row r="253" spans="1:24" ht="13.8" x14ac:dyDescent="0.25">
      <c r="A253" s="8"/>
      <c r="B253" s="8"/>
      <c r="C253" s="8"/>
      <c r="D253" s="8"/>
      <c r="E253" s="8"/>
      <c r="F253" s="8"/>
      <c r="G253" s="10"/>
      <c r="H253" s="29" t="str">
        <f>IFERROR(VLOOKUP(F253,'Jobs to Benchmark'!#REF!,1,FALSE),"")</f>
        <v/>
      </c>
      <c r="I253" s="15"/>
      <c r="J253" s="63"/>
      <c r="K253" s="63"/>
      <c r="L253" s="64"/>
      <c r="M253" s="65"/>
      <c r="N253" s="63"/>
      <c r="O253" s="66" t="str">
        <f>IFERROR(CompensationAnalysis[[#This Row],[Salary Band Average]]/CompensationAnalysis[[#This Row],[Target Market Salary]],"")</f>
        <v/>
      </c>
      <c r="P253" s="67" t="str">
        <f t="shared" si="16"/>
        <v/>
      </c>
      <c r="Q253" s="63">
        <f>IFERROR(CompensationAnalysis[[#This Row],[Current Base Salary]]-CompensationAnalysis[[#This Row],[Target Market Salary]],"")</f>
        <v>0</v>
      </c>
      <c r="R253" s="12"/>
      <c r="S253" s="63">
        <f t="shared" si="17"/>
        <v>0</v>
      </c>
      <c r="T253" s="63">
        <f>CompensationAnalysis[[#This Row],[Base Increase Amount $]]+CompensationAnalysis[[#This Row],[Current Base Salary]]</f>
        <v>0</v>
      </c>
      <c r="U253" s="67" t="str">
        <f>IFERROR(((CompensationAnalysis[[#This Row],[Current Base Salary]]+CompensationAnalysis[[#This Row],[Base Increase Amount $]]))/CompensationAnalysis[[#This Row],[Target Market Salary]],"")</f>
        <v/>
      </c>
      <c r="V253" s="28"/>
      <c r="X253" s="28"/>
    </row>
    <row r="254" spans="1:24" ht="13.8" x14ac:dyDescent="0.25">
      <c r="A254" s="8"/>
      <c r="B254" s="8"/>
      <c r="C254" s="8"/>
      <c r="D254" s="8"/>
      <c r="E254" s="8"/>
      <c r="F254" s="8"/>
      <c r="G254" s="10"/>
      <c r="H254" s="29" t="str">
        <f>IFERROR(VLOOKUP(F254,'Jobs to Benchmark'!#REF!,1,FALSE),"")</f>
        <v/>
      </c>
      <c r="I254" s="15"/>
      <c r="J254" s="63"/>
      <c r="K254" s="63"/>
      <c r="L254" s="64"/>
      <c r="M254" s="65"/>
      <c r="N254" s="63"/>
      <c r="O254" s="66" t="str">
        <f>IFERROR(CompensationAnalysis[[#This Row],[Salary Band Average]]/CompensationAnalysis[[#This Row],[Target Market Salary]],"")</f>
        <v/>
      </c>
      <c r="P254" s="67" t="str">
        <f t="shared" si="16"/>
        <v/>
      </c>
      <c r="Q254" s="63">
        <f>IFERROR(CompensationAnalysis[[#This Row],[Current Base Salary]]-CompensationAnalysis[[#This Row],[Target Market Salary]],"")</f>
        <v>0</v>
      </c>
      <c r="R254" s="12"/>
      <c r="S254" s="63">
        <f t="shared" si="17"/>
        <v>0</v>
      </c>
      <c r="T254" s="63">
        <f>CompensationAnalysis[[#This Row],[Base Increase Amount $]]+CompensationAnalysis[[#This Row],[Current Base Salary]]</f>
        <v>0</v>
      </c>
      <c r="U254" s="67" t="str">
        <f>IFERROR(((CompensationAnalysis[[#This Row],[Current Base Salary]]+CompensationAnalysis[[#This Row],[Base Increase Amount $]]))/CompensationAnalysis[[#This Row],[Target Market Salary]],"")</f>
        <v/>
      </c>
      <c r="V254" s="28"/>
      <c r="X254" s="28"/>
    </row>
    <row r="255" spans="1:24" ht="13.8" x14ac:dyDescent="0.25">
      <c r="A255" s="8"/>
      <c r="B255" s="8"/>
      <c r="C255" s="8"/>
      <c r="D255" s="8"/>
      <c r="E255" s="8"/>
      <c r="F255" s="8"/>
      <c r="G255" s="10"/>
      <c r="H255" s="29" t="str">
        <f>IFERROR(VLOOKUP(F255,'Jobs to Benchmark'!#REF!,1,FALSE),"")</f>
        <v/>
      </c>
      <c r="I255" s="15"/>
      <c r="J255" s="63"/>
      <c r="K255" s="63"/>
      <c r="L255" s="64"/>
      <c r="M255" s="65"/>
      <c r="N255" s="63"/>
      <c r="O255" s="66" t="str">
        <f>IFERROR(CompensationAnalysis[[#This Row],[Salary Band Average]]/CompensationAnalysis[[#This Row],[Target Market Salary]],"")</f>
        <v/>
      </c>
      <c r="P255" s="67" t="str">
        <f t="shared" si="16"/>
        <v/>
      </c>
      <c r="Q255" s="63">
        <f>IFERROR(CompensationAnalysis[[#This Row],[Current Base Salary]]-CompensationAnalysis[[#This Row],[Target Market Salary]],"")</f>
        <v>0</v>
      </c>
      <c r="R255" s="12"/>
      <c r="S255" s="63">
        <f t="shared" si="17"/>
        <v>0</v>
      </c>
      <c r="T255" s="63">
        <f>CompensationAnalysis[[#This Row],[Base Increase Amount $]]+CompensationAnalysis[[#This Row],[Current Base Salary]]</f>
        <v>0</v>
      </c>
      <c r="U255" s="67" t="str">
        <f>IFERROR(((CompensationAnalysis[[#This Row],[Current Base Salary]]+CompensationAnalysis[[#This Row],[Base Increase Amount $]]))/CompensationAnalysis[[#This Row],[Target Market Salary]],"")</f>
        <v/>
      </c>
      <c r="V255" s="28"/>
      <c r="X255" s="28"/>
    </row>
    <row r="256" spans="1:24" ht="13.8" x14ac:dyDescent="0.25">
      <c r="A256" s="8"/>
      <c r="B256" s="8"/>
      <c r="C256" s="8"/>
      <c r="D256" s="8"/>
      <c r="E256" s="8"/>
      <c r="F256" s="8"/>
      <c r="G256" s="10"/>
      <c r="H256" s="29" t="str">
        <f>IFERROR(VLOOKUP(F256,'Jobs to Benchmark'!#REF!,1,FALSE),"")</f>
        <v/>
      </c>
      <c r="I256" s="15"/>
      <c r="J256" s="63"/>
      <c r="K256" s="63"/>
      <c r="L256" s="64"/>
      <c r="M256" s="65"/>
      <c r="N256" s="63"/>
      <c r="O256" s="66" t="str">
        <f>IFERROR(CompensationAnalysis[[#This Row],[Salary Band Average]]/CompensationAnalysis[[#This Row],[Target Market Salary]],"")</f>
        <v/>
      </c>
      <c r="P256" s="67" t="str">
        <f t="shared" si="16"/>
        <v/>
      </c>
      <c r="Q256" s="63">
        <f>IFERROR(CompensationAnalysis[[#This Row],[Current Base Salary]]-CompensationAnalysis[[#This Row],[Target Market Salary]],"")</f>
        <v>0</v>
      </c>
      <c r="R256" s="12"/>
      <c r="S256" s="63">
        <f t="shared" si="17"/>
        <v>0</v>
      </c>
      <c r="T256" s="63">
        <f>CompensationAnalysis[[#This Row],[Base Increase Amount $]]+CompensationAnalysis[[#This Row],[Current Base Salary]]</f>
        <v>0</v>
      </c>
      <c r="U256" s="67" t="str">
        <f>IFERROR(((CompensationAnalysis[[#This Row],[Current Base Salary]]+CompensationAnalysis[[#This Row],[Base Increase Amount $]]))/CompensationAnalysis[[#This Row],[Target Market Salary]],"")</f>
        <v/>
      </c>
      <c r="V256" s="28"/>
      <c r="X256" s="28"/>
    </row>
    <row r="257" spans="1:24" ht="13.8" x14ac:dyDescent="0.25">
      <c r="A257" s="8"/>
      <c r="B257" s="8"/>
      <c r="C257" s="8"/>
      <c r="D257" s="8"/>
      <c r="E257" s="8"/>
      <c r="F257" s="8"/>
      <c r="G257" s="10"/>
      <c r="H257" s="29" t="str">
        <f>IFERROR(VLOOKUP(F257,'Jobs to Benchmark'!#REF!,1,FALSE),"")</f>
        <v/>
      </c>
      <c r="I257" s="15"/>
      <c r="J257" s="63"/>
      <c r="K257" s="63"/>
      <c r="L257" s="64"/>
      <c r="M257" s="65"/>
      <c r="N257" s="63"/>
      <c r="O257" s="66" t="str">
        <f>IFERROR(CompensationAnalysis[[#This Row],[Salary Band Average]]/CompensationAnalysis[[#This Row],[Target Market Salary]],"")</f>
        <v/>
      </c>
      <c r="P257" s="67" t="str">
        <f t="shared" si="16"/>
        <v/>
      </c>
      <c r="Q257" s="63">
        <f>IFERROR(CompensationAnalysis[[#This Row],[Current Base Salary]]-CompensationAnalysis[[#This Row],[Target Market Salary]],"")</f>
        <v>0</v>
      </c>
      <c r="R257" s="12"/>
      <c r="S257" s="63">
        <f t="shared" si="17"/>
        <v>0</v>
      </c>
      <c r="T257" s="63">
        <f>CompensationAnalysis[[#This Row],[Base Increase Amount $]]+CompensationAnalysis[[#This Row],[Current Base Salary]]</f>
        <v>0</v>
      </c>
      <c r="U257" s="67" t="str">
        <f>IFERROR(((CompensationAnalysis[[#This Row],[Current Base Salary]]+CompensationAnalysis[[#This Row],[Base Increase Amount $]]))/CompensationAnalysis[[#This Row],[Target Market Salary]],"")</f>
        <v/>
      </c>
      <c r="V257" s="28"/>
      <c r="X257" s="28"/>
    </row>
    <row r="258" spans="1:24" ht="13.8" x14ac:dyDescent="0.25">
      <c r="A258" s="8"/>
      <c r="B258" s="8"/>
      <c r="C258" s="8"/>
      <c r="D258" s="8"/>
      <c r="E258" s="8"/>
      <c r="F258" s="8"/>
      <c r="G258" s="10"/>
      <c r="H258" s="29" t="str">
        <f>IFERROR(VLOOKUP(F258,'Jobs to Benchmark'!#REF!,1,FALSE),"")</f>
        <v/>
      </c>
      <c r="I258" s="15"/>
      <c r="J258" s="63"/>
      <c r="K258" s="63"/>
      <c r="L258" s="64"/>
      <c r="M258" s="65"/>
      <c r="N258" s="63"/>
      <c r="O258" s="66" t="str">
        <f>IFERROR(CompensationAnalysis[[#This Row],[Salary Band Average]]/CompensationAnalysis[[#This Row],[Target Market Salary]],"")</f>
        <v/>
      </c>
      <c r="P258" s="67" t="str">
        <f t="shared" si="16"/>
        <v/>
      </c>
      <c r="Q258" s="63">
        <f>IFERROR(CompensationAnalysis[[#This Row],[Current Base Salary]]-CompensationAnalysis[[#This Row],[Target Market Salary]],"")</f>
        <v>0</v>
      </c>
      <c r="R258" s="12"/>
      <c r="S258" s="63">
        <f t="shared" si="17"/>
        <v>0</v>
      </c>
      <c r="T258" s="63">
        <f>CompensationAnalysis[[#This Row],[Base Increase Amount $]]+CompensationAnalysis[[#This Row],[Current Base Salary]]</f>
        <v>0</v>
      </c>
      <c r="U258" s="67" t="str">
        <f>IFERROR(((CompensationAnalysis[[#This Row],[Current Base Salary]]+CompensationAnalysis[[#This Row],[Base Increase Amount $]]))/CompensationAnalysis[[#This Row],[Target Market Salary]],"")</f>
        <v/>
      </c>
      <c r="V258" s="28"/>
      <c r="X258" s="28"/>
    </row>
    <row r="259" spans="1:24" ht="13.8" x14ac:dyDescent="0.25">
      <c r="A259" s="8"/>
      <c r="B259" s="8"/>
      <c r="C259" s="8"/>
      <c r="D259" s="8"/>
      <c r="E259" s="8"/>
      <c r="F259" s="8"/>
      <c r="G259" s="10"/>
      <c r="H259" s="29" t="str">
        <f>IFERROR(VLOOKUP(F259,'Jobs to Benchmark'!#REF!,1,FALSE),"")</f>
        <v/>
      </c>
      <c r="I259" s="15"/>
      <c r="J259" s="63"/>
      <c r="K259" s="63"/>
      <c r="L259" s="64"/>
      <c r="M259" s="65"/>
      <c r="N259" s="63"/>
      <c r="O259" s="66" t="str">
        <f>IFERROR(CompensationAnalysis[[#This Row],[Salary Band Average]]/CompensationAnalysis[[#This Row],[Target Market Salary]],"")</f>
        <v/>
      </c>
      <c r="P259" s="67" t="str">
        <f t="shared" si="16"/>
        <v/>
      </c>
      <c r="Q259" s="63">
        <f>IFERROR(CompensationAnalysis[[#This Row],[Current Base Salary]]-CompensationAnalysis[[#This Row],[Target Market Salary]],"")</f>
        <v>0</v>
      </c>
      <c r="R259" s="12"/>
      <c r="S259" s="63">
        <f t="shared" si="17"/>
        <v>0</v>
      </c>
      <c r="T259" s="63">
        <f>CompensationAnalysis[[#This Row],[Base Increase Amount $]]+CompensationAnalysis[[#This Row],[Current Base Salary]]</f>
        <v>0</v>
      </c>
      <c r="U259" s="67" t="str">
        <f>IFERROR(((CompensationAnalysis[[#This Row],[Current Base Salary]]+CompensationAnalysis[[#This Row],[Base Increase Amount $]]))/CompensationAnalysis[[#This Row],[Target Market Salary]],"")</f>
        <v/>
      </c>
      <c r="V259" s="28"/>
      <c r="X259" s="28"/>
    </row>
    <row r="260" spans="1:24" ht="13.8" x14ac:dyDescent="0.25">
      <c r="A260" s="8"/>
      <c r="B260" s="8"/>
      <c r="C260" s="8"/>
      <c r="D260" s="8"/>
      <c r="E260" s="8"/>
      <c r="F260" s="8"/>
      <c r="G260" s="10"/>
      <c r="H260" s="29" t="str">
        <f>IFERROR(VLOOKUP(F260,'Jobs to Benchmark'!#REF!,1,FALSE),"")</f>
        <v/>
      </c>
      <c r="I260" s="15"/>
      <c r="J260" s="63"/>
      <c r="K260" s="63"/>
      <c r="L260" s="64"/>
      <c r="M260" s="65"/>
      <c r="N260" s="63"/>
      <c r="O260" s="66" t="str">
        <f>IFERROR(CompensationAnalysis[[#This Row],[Salary Band Average]]/CompensationAnalysis[[#This Row],[Target Market Salary]],"")</f>
        <v/>
      </c>
      <c r="P260" s="67" t="str">
        <f t="shared" si="16"/>
        <v/>
      </c>
      <c r="Q260" s="63">
        <f>IFERROR(CompensationAnalysis[[#This Row],[Current Base Salary]]-CompensationAnalysis[[#This Row],[Target Market Salary]],"")</f>
        <v>0</v>
      </c>
      <c r="R260" s="12"/>
      <c r="S260" s="63">
        <f t="shared" si="17"/>
        <v>0</v>
      </c>
      <c r="T260" s="63">
        <f>CompensationAnalysis[[#This Row],[Base Increase Amount $]]+CompensationAnalysis[[#This Row],[Current Base Salary]]</f>
        <v>0</v>
      </c>
      <c r="U260" s="67" t="str">
        <f>IFERROR(((CompensationAnalysis[[#This Row],[Current Base Salary]]+CompensationAnalysis[[#This Row],[Base Increase Amount $]]))/CompensationAnalysis[[#This Row],[Target Market Salary]],"")</f>
        <v/>
      </c>
      <c r="V260" s="28"/>
      <c r="X260" s="28"/>
    </row>
    <row r="261" spans="1:24" ht="13.8" x14ac:dyDescent="0.25">
      <c r="A261" s="8"/>
      <c r="B261" s="8"/>
      <c r="C261" s="8"/>
      <c r="D261" s="8"/>
      <c r="E261" s="8"/>
      <c r="F261" s="8"/>
      <c r="G261" s="10"/>
      <c r="H261" s="29" t="str">
        <f>IFERROR(VLOOKUP(F261,'Jobs to Benchmark'!#REF!,1,FALSE),"")</f>
        <v/>
      </c>
      <c r="I261" s="15"/>
      <c r="J261" s="63"/>
      <c r="K261" s="63"/>
      <c r="L261" s="64"/>
      <c r="M261" s="65"/>
      <c r="N261" s="63"/>
      <c r="O261" s="66" t="str">
        <f>IFERROR(CompensationAnalysis[[#This Row],[Salary Band Average]]/CompensationAnalysis[[#This Row],[Target Market Salary]],"")</f>
        <v/>
      </c>
      <c r="P261" s="67" t="str">
        <f t="shared" si="16"/>
        <v/>
      </c>
      <c r="Q261" s="63">
        <f>IFERROR(CompensationAnalysis[[#This Row],[Current Base Salary]]-CompensationAnalysis[[#This Row],[Target Market Salary]],"")</f>
        <v>0</v>
      </c>
      <c r="R261" s="12"/>
      <c r="S261" s="63">
        <f t="shared" si="17"/>
        <v>0</v>
      </c>
      <c r="T261" s="63">
        <f>CompensationAnalysis[[#This Row],[Base Increase Amount $]]+CompensationAnalysis[[#This Row],[Current Base Salary]]</f>
        <v>0</v>
      </c>
      <c r="U261" s="67" t="str">
        <f>IFERROR(((CompensationAnalysis[[#This Row],[Current Base Salary]]+CompensationAnalysis[[#This Row],[Base Increase Amount $]]))/CompensationAnalysis[[#This Row],[Target Market Salary]],"")</f>
        <v/>
      </c>
      <c r="V261" s="28"/>
      <c r="X261" s="28"/>
    </row>
    <row r="262" spans="1:24" ht="13.8" x14ac:dyDescent="0.25">
      <c r="A262" s="8"/>
      <c r="B262" s="8"/>
      <c r="C262" s="8"/>
      <c r="D262" s="8"/>
      <c r="E262" s="8"/>
      <c r="F262" s="8"/>
      <c r="G262" s="10"/>
      <c r="H262" s="29" t="str">
        <f>IFERROR(VLOOKUP(F262,'Jobs to Benchmark'!#REF!,1,FALSE),"")</f>
        <v/>
      </c>
      <c r="I262" s="15"/>
      <c r="J262" s="63"/>
      <c r="K262" s="63"/>
      <c r="L262" s="64"/>
      <c r="M262" s="65"/>
      <c r="N262" s="63"/>
      <c r="O262" s="66" t="str">
        <f>IFERROR(CompensationAnalysis[[#This Row],[Salary Band Average]]/CompensationAnalysis[[#This Row],[Target Market Salary]],"")</f>
        <v/>
      </c>
      <c r="P262" s="67" t="str">
        <f t="shared" ref="P262:P325" si="18">IFERROR(G262/N262,"")</f>
        <v/>
      </c>
      <c r="Q262" s="63">
        <f>IFERROR(CompensationAnalysis[[#This Row],[Current Base Salary]]-CompensationAnalysis[[#This Row],[Target Market Salary]],"")</f>
        <v>0</v>
      </c>
      <c r="R262" s="12"/>
      <c r="S262" s="63">
        <f t="shared" ref="S262:S325" si="19">IFERROR(G262*R262,"")</f>
        <v>0</v>
      </c>
      <c r="T262" s="63">
        <f>CompensationAnalysis[[#This Row],[Base Increase Amount $]]+CompensationAnalysis[[#This Row],[Current Base Salary]]</f>
        <v>0</v>
      </c>
      <c r="U262" s="67" t="str">
        <f>IFERROR(((CompensationAnalysis[[#This Row],[Current Base Salary]]+CompensationAnalysis[[#This Row],[Base Increase Amount $]]))/CompensationAnalysis[[#This Row],[Target Market Salary]],"")</f>
        <v/>
      </c>
      <c r="V262" s="28"/>
      <c r="X262" s="28"/>
    </row>
    <row r="263" spans="1:24" ht="13.8" x14ac:dyDescent="0.25">
      <c r="A263" s="8"/>
      <c r="B263" s="8"/>
      <c r="C263" s="8"/>
      <c r="D263" s="8"/>
      <c r="E263" s="8"/>
      <c r="F263" s="8"/>
      <c r="G263" s="10"/>
      <c r="H263" s="29" t="str">
        <f>IFERROR(VLOOKUP(F263,'Jobs to Benchmark'!#REF!,1,FALSE),"")</f>
        <v/>
      </c>
      <c r="I263" s="15"/>
      <c r="J263" s="63"/>
      <c r="K263" s="63"/>
      <c r="L263" s="64"/>
      <c r="M263" s="65"/>
      <c r="N263" s="63"/>
      <c r="O263" s="66" t="str">
        <f>IFERROR(CompensationAnalysis[[#This Row],[Salary Band Average]]/CompensationAnalysis[[#This Row],[Target Market Salary]],"")</f>
        <v/>
      </c>
      <c r="P263" s="67" t="str">
        <f t="shared" si="18"/>
        <v/>
      </c>
      <c r="Q263" s="63">
        <f>IFERROR(CompensationAnalysis[[#This Row],[Current Base Salary]]-CompensationAnalysis[[#This Row],[Target Market Salary]],"")</f>
        <v>0</v>
      </c>
      <c r="R263" s="12"/>
      <c r="S263" s="63">
        <f t="shared" si="19"/>
        <v>0</v>
      </c>
      <c r="T263" s="63">
        <f>CompensationAnalysis[[#This Row],[Base Increase Amount $]]+CompensationAnalysis[[#This Row],[Current Base Salary]]</f>
        <v>0</v>
      </c>
      <c r="U263" s="67" t="str">
        <f>IFERROR(((CompensationAnalysis[[#This Row],[Current Base Salary]]+CompensationAnalysis[[#This Row],[Base Increase Amount $]]))/CompensationAnalysis[[#This Row],[Target Market Salary]],"")</f>
        <v/>
      </c>
      <c r="V263" s="28"/>
      <c r="X263" s="28"/>
    </row>
    <row r="264" spans="1:24" ht="13.8" x14ac:dyDescent="0.25">
      <c r="A264" s="8"/>
      <c r="B264" s="8"/>
      <c r="C264" s="8"/>
      <c r="D264" s="8"/>
      <c r="E264" s="8"/>
      <c r="F264" s="8"/>
      <c r="G264" s="10"/>
      <c r="H264" s="29" t="str">
        <f>IFERROR(VLOOKUP(F264,'Jobs to Benchmark'!#REF!,1,FALSE),"")</f>
        <v/>
      </c>
      <c r="I264" s="15"/>
      <c r="J264" s="63"/>
      <c r="K264" s="63"/>
      <c r="L264" s="64"/>
      <c r="M264" s="65"/>
      <c r="N264" s="63"/>
      <c r="O264" s="66" t="str">
        <f>IFERROR(CompensationAnalysis[[#This Row],[Salary Band Average]]/CompensationAnalysis[[#This Row],[Target Market Salary]],"")</f>
        <v/>
      </c>
      <c r="P264" s="67" t="str">
        <f t="shared" si="18"/>
        <v/>
      </c>
      <c r="Q264" s="63">
        <f>IFERROR(CompensationAnalysis[[#This Row],[Current Base Salary]]-CompensationAnalysis[[#This Row],[Target Market Salary]],"")</f>
        <v>0</v>
      </c>
      <c r="R264" s="12"/>
      <c r="S264" s="63">
        <f t="shared" si="19"/>
        <v>0</v>
      </c>
      <c r="T264" s="63">
        <f>CompensationAnalysis[[#This Row],[Base Increase Amount $]]+CompensationAnalysis[[#This Row],[Current Base Salary]]</f>
        <v>0</v>
      </c>
      <c r="U264" s="67" t="str">
        <f>IFERROR(((CompensationAnalysis[[#This Row],[Current Base Salary]]+CompensationAnalysis[[#This Row],[Base Increase Amount $]]))/CompensationAnalysis[[#This Row],[Target Market Salary]],"")</f>
        <v/>
      </c>
      <c r="V264" s="28"/>
      <c r="X264" s="28"/>
    </row>
    <row r="265" spans="1:24" ht="13.8" x14ac:dyDescent="0.25">
      <c r="A265" s="8"/>
      <c r="B265" s="8"/>
      <c r="C265" s="8"/>
      <c r="D265" s="8"/>
      <c r="E265" s="8"/>
      <c r="F265" s="8"/>
      <c r="G265" s="10"/>
      <c r="H265" s="29" t="str">
        <f>IFERROR(VLOOKUP(F265,'Jobs to Benchmark'!#REF!,1,FALSE),"")</f>
        <v/>
      </c>
      <c r="I265" s="15"/>
      <c r="J265" s="63"/>
      <c r="K265" s="63"/>
      <c r="L265" s="64"/>
      <c r="M265" s="65"/>
      <c r="N265" s="63"/>
      <c r="O265" s="66" t="str">
        <f>IFERROR(CompensationAnalysis[[#This Row],[Salary Band Average]]/CompensationAnalysis[[#This Row],[Target Market Salary]],"")</f>
        <v/>
      </c>
      <c r="P265" s="67" t="str">
        <f t="shared" si="18"/>
        <v/>
      </c>
      <c r="Q265" s="63">
        <f>IFERROR(CompensationAnalysis[[#This Row],[Current Base Salary]]-CompensationAnalysis[[#This Row],[Target Market Salary]],"")</f>
        <v>0</v>
      </c>
      <c r="R265" s="12"/>
      <c r="S265" s="63">
        <f t="shared" si="19"/>
        <v>0</v>
      </c>
      <c r="T265" s="63">
        <f>CompensationAnalysis[[#This Row],[Base Increase Amount $]]+CompensationAnalysis[[#This Row],[Current Base Salary]]</f>
        <v>0</v>
      </c>
      <c r="U265" s="67" t="str">
        <f>IFERROR(((CompensationAnalysis[[#This Row],[Current Base Salary]]+CompensationAnalysis[[#This Row],[Base Increase Amount $]]))/CompensationAnalysis[[#This Row],[Target Market Salary]],"")</f>
        <v/>
      </c>
      <c r="V265" s="28"/>
      <c r="X265" s="28"/>
    </row>
    <row r="266" spans="1:24" ht="13.8" x14ac:dyDescent="0.25">
      <c r="A266" s="8"/>
      <c r="B266" s="8"/>
      <c r="C266" s="8"/>
      <c r="D266" s="8"/>
      <c r="E266" s="8"/>
      <c r="F266" s="8"/>
      <c r="G266" s="10"/>
      <c r="H266" s="29" t="str">
        <f>IFERROR(VLOOKUP(F266,'Jobs to Benchmark'!#REF!,1,FALSE),"")</f>
        <v/>
      </c>
      <c r="I266" s="15"/>
      <c r="J266" s="63"/>
      <c r="K266" s="63"/>
      <c r="L266" s="64"/>
      <c r="M266" s="65"/>
      <c r="N266" s="63"/>
      <c r="O266" s="66" t="str">
        <f>IFERROR(CompensationAnalysis[[#This Row],[Salary Band Average]]/CompensationAnalysis[[#This Row],[Target Market Salary]],"")</f>
        <v/>
      </c>
      <c r="P266" s="67" t="str">
        <f t="shared" si="18"/>
        <v/>
      </c>
      <c r="Q266" s="63">
        <f>IFERROR(CompensationAnalysis[[#This Row],[Current Base Salary]]-CompensationAnalysis[[#This Row],[Target Market Salary]],"")</f>
        <v>0</v>
      </c>
      <c r="R266" s="12"/>
      <c r="S266" s="63">
        <f t="shared" si="19"/>
        <v>0</v>
      </c>
      <c r="T266" s="63">
        <f>CompensationAnalysis[[#This Row],[Base Increase Amount $]]+CompensationAnalysis[[#This Row],[Current Base Salary]]</f>
        <v>0</v>
      </c>
      <c r="U266" s="67" t="str">
        <f>IFERROR(((CompensationAnalysis[[#This Row],[Current Base Salary]]+CompensationAnalysis[[#This Row],[Base Increase Amount $]]))/CompensationAnalysis[[#This Row],[Target Market Salary]],"")</f>
        <v/>
      </c>
      <c r="V266" s="28"/>
      <c r="X266" s="28"/>
    </row>
    <row r="267" spans="1:24" ht="13.8" x14ac:dyDescent="0.25">
      <c r="A267" s="8"/>
      <c r="B267" s="8"/>
      <c r="C267" s="8"/>
      <c r="D267" s="8"/>
      <c r="E267" s="8"/>
      <c r="F267" s="8"/>
      <c r="G267" s="10"/>
      <c r="H267" s="29" t="str">
        <f>IFERROR(VLOOKUP(F267,'Jobs to Benchmark'!#REF!,1,FALSE),"")</f>
        <v/>
      </c>
      <c r="I267" s="15"/>
      <c r="J267" s="63"/>
      <c r="K267" s="63"/>
      <c r="L267" s="64"/>
      <c r="M267" s="65"/>
      <c r="N267" s="63"/>
      <c r="O267" s="66" t="str">
        <f>IFERROR(CompensationAnalysis[[#This Row],[Salary Band Average]]/CompensationAnalysis[[#This Row],[Target Market Salary]],"")</f>
        <v/>
      </c>
      <c r="P267" s="67" t="str">
        <f t="shared" si="18"/>
        <v/>
      </c>
      <c r="Q267" s="63">
        <f>IFERROR(CompensationAnalysis[[#This Row],[Current Base Salary]]-CompensationAnalysis[[#This Row],[Target Market Salary]],"")</f>
        <v>0</v>
      </c>
      <c r="R267" s="12"/>
      <c r="S267" s="63">
        <f t="shared" si="19"/>
        <v>0</v>
      </c>
      <c r="T267" s="63">
        <f>CompensationAnalysis[[#This Row],[Base Increase Amount $]]+CompensationAnalysis[[#This Row],[Current Base Salary]]</f>
        <v>0</v>
      </c>
      <c r="U267" s="67" t="str">
        <f>IFERROR(((CompensationAnalysis[[#This Row],[Current Base Salary]]+CompensationAnalysis[[#This Row],[Base Increase Amount $]]))/CompensationAnalysis[[#This Row],[Target Market Salary]],"")</f>
        <v/>
      </c>
      <c r="V267" s="28"/>
      <c r="X267" s="28"/>
    </row>
    <row r="268" spans="1:24" ht="13.8" x14ac:dyDescent="0.25">
      <c r="A268" s="8"/>
      <c r="B268" s="8"/>
      <c r="C268" s="8"/>
      <c r="D268" s="8"/>
      <c r="E268" s="8"/>
      <c r="F268" s="8"/>
      <c r="G268" s="10"/>
      <c r="H268" s="29" t="str">
        <f>IFERROR(VLOOKUP(F268,'Jobs to Benchmark'!#REF!,1,FALSE),"")</f>
        <v/>
      </c>
      <c r="I268" s="15"/>
      <c r="J268" s="63"/>
      <c r="K268" s="63"/>
      <c r="L268" s="64"/>
      <c r="M268" s="65"/>
      <c r="N268" s="63"/>
      <c r="O268" s="66" t="str">
        <f>IFERROR(CompensationAnalysis[[#This Row],[Salary Band Average]]/CompensationAnalysis[[#This Row],[Target Market Salary]],"")</f>
        <v/>
      </c>
      <c r="P268" s="67" t="str">
        <f t="shared" si="18"/>
        <v/>
      </c>
      <c r="Q268" s="63">
        <f>IFERROR(CompensationAnalysis[[#This Row],[Current Base Salary]]-CompensationAnalysis[[#This Row],[Target Market Salary]],"")</f>
        <v>0</v>
      </c>
      <c r="R268" s="12"/>
      <c r="S268" s="63">
        <f t="shared" si="19"/>
        <v>0</v>
      </c>
      <c r="T268" s="63">
        <f>CompensationAnalysis[[#This Row],[Base Increase Amount $]]+CompensationAnalysis[[#This Row],[Current Base Salary]]</f>
        <v>0</v>
      </c>
      <c r="U268" s="67" t="str">
        <f>IFERROR(((CompensationAnalysis[[#This Row],[Current Base Salary]]+CompensationAnalysis[[#This Row],[Base Increase Amount $]]))/CompensationAnalysis[[#This Row],[Target Market Salary]],"")</f>
        <v/>
      </c>
      <c r="V268" s="28"/>
      <c r="X268" s="28"/>
    </row>
    <row r="269" spans="1:24" ht="13.8" x14ac:dyDescent="0.25">
      <c r="A269" s="8"/>
      <c r="B269" s="8"/>
      <c r="C269" s="8"/>
      <c r="D269" s="8"/>
      <c r="E269" s="8"/>
      <c r="F269" s="8"/>
      <c r="G269" s="10"/>
      <c r="H269" s="29" t="str">
        <f>IFERROR(VLOOKUP(F269,'Jobs to Benchmark'!#REF!,1,FALSE),"")</f>
        <v/>
      </c>
      <c r="I269" s="15"/>
      <c r="J269" s="63"/>
      <c r="K269" s="63"/>
      <c r="L269" s="64"/>
      <c r="M269" s="65"/>
      <c r="N269" s="63"/>
      <c r="O269" s="66" t="str">
        <f>IFERROR(CompensationAnalysis[[#This Row],[Salary Band Average]]/CompensationAnalysis[[#This Row],[Target Market Salary]],"")</f>
        <v/>
      </c>
      <c r="P269" s="67" t="str">
        <f t="shared" si="18"/>
        <v/>
      </c>
      <c r="Q269" s="63">
        <f>IFERROR(CompensationAnalysis[[#This Row],[Current Base Salary]]-CompensationAnalysis[[#This Row],[Target Market Salary]],"")</f>
        <v>0</v>
      </c>
      <c r="R269" s="12"/>
      <c r="S269" s="63">
        <f t="shared" si="19"/>
        <v>0</v>
      </c>
      <c r="T269" s="63">
        <f>CompensationAnalysis[[#This Row],[Base Increase Amount $]]+CompensationAnalysis[[#This Row],[Current Base Salary]]</f>
        <v>0</v>
      </c>
      <c r="U269" s="67" t="str">
        <f>IFERROR(((CompensationAnalysis[[#This Row],[Current Base Salary]]+CompensationAnalysis[[#This Row],[Base Increase Amount $]]))/CompensationAnalysis[[#This Row],[Target Market Salary]],"")</f>
        <v/>
      </c>
      <c r="V269" s="28"/>
      <c r="X269" s="28"/>
    </row>
    <row r="270" spans="1:24" ht="13.8" x14ac:dyDescent="0.25">
      <c r="A270" s="8"/>
      <c r="B270" s="8"/>
      <c r="C270" s="8"/>
      <c r="D270" s="8"/>
      <c r="E270" s="8"/>
      <c r="F270" s="8"/>
      <c r="G270" s="10"/>
      <c r="H270" s="29" t="str">
        <f>IFERROR(VLOOKUP(F270,'Jobs to Benchmark'!#REF!,1,FALSE),"")</f>
        <v/>
      </c>
      <c r="I270" s="15"/>
      <c r="J270" s="63"/>
      <c r="K270" s="63"/>
      <c r="L270" s="64"/>
      <c r="M270" s="65"/>
      <c r="N270" s="63"/>
      <c r="O270" s="66" t="str">
        <f>IFERROR(CompensationAnalysis[[#This Row],[Salary Band Average]]/CompensationAnalysis[[#This Row],[Target Market Salary]],"")</f>
        <v/>
      </c>
      <c r="P270" s="67" t="str">
        <f t="shared" si="18"/>
        <v/>
      </c>
      <c r="Q270" s="63">
        <f>IFERROR(CompensationAnalysis[[#This Row],[Current Base Salary]]-CompensationAnalysis[[#This Row],[Target Market Salary]],"")</f>
        <v>0</v>
      </c>
      <c r="R270" s="12"/>
      <c r="S270" s="63">
        <f t="shared" si="19"/>
        <v>0</v>
      </c>
      <c r="T270" s="63">
        <f>CompensationAnalysis[[#This Row],[Base Increase Amount $]]+CompensationAnalysis[[#This Row],[Current Base Salary]]</f>
        <v>0</v>
      </c>
      <c r="U270" s="67" t="str">
        <f>IFERROR(((CompensationAnalysis[[#This Row],[Current Base Salary]]+CompensationAnalysis[[#This Row],[Base Increase Amount $]]))/CompensationAnalysis[[#This Row],[Target Market Salary]],"")</f>
        <v/>
      </c>
      <c r="V270" s="28"/>
      <c r="X270" s="28"/>
    </row>
    <row r="271" spans="1:24" ht="13.8" x14ac:dyDescent="0.25">
      <c r="A271" s="8"/>
      <c r="B271" s="8"/>
      <c r="C271" s="8"/>
      <c r="D271" s="8"/>
      <c r="E271" s="8"/>
      <c r="F271" s="8"/>
      <c r="G271" s="10"/>
      <c r="H271" s="29" t="str">
        <f>IFERROR(VLOOKUP(F271,'Jobs to Benchmark'!#REF!,1,FALSE),"")</f>
        <v/>
      </c>
      <c r="I271" s="15"/>
      <c r="J271" s="63"/>
      <c r="K271" s="63"/>
      <c r="L271" s="64"/>
      <c r="M271" s="65"/>
      <c r="N271" s="63"/>
      <c r="O271" s="66" t="str">
        <f>IFERROR(CompensationAnalysis[[#This Row],[Salary Band Average]]/CompensationAnalysis[[#This Row],[Target Market Salary]],"")</f>
        <v/>
      </c>
      <c r="P271" s="67" t="str">
        <f t="shared" si="18"/>
        <v/>
      </c>
      <c r="Q271" s="63">
        <f>IFERROR(CompensationAnalysis[[#This Row],[Current Base Salary]]-CompensationAnalysis[[#This Row],[Target Market Salary]],"")</f>
        <v>0</v>
      </c>
      <c r="R271" s="12"/>
      <c r="S271" s="63">
        <f t="shared" si="19"/>
        <v>0</v>
      </c>
      <c r="T271" s="63">
        <f>CompensationAnalysis[[#This Row],[Base Increase Amount $]]+CompensationAnalysis[[#This Row],[Current Base Salary]]</f>
        <v>0</v>
      </c>
      <c r="U271" s="67" t="str">
        <f>IFERROR(((CompensationAnalysis[[#This Row],[Current Base Salary]]+CompensationAnalysis[[#This Row],[Base Increase Amount $]]))/CompensationAnalysis[[#This Row],[Target Market Salary]],"")</f>
        <v/>
      </c>
      <c r="V271" s="28"/>
      <c r="X271" s="28"/>
    </row>
    <row r="272" spans="1:24" ht="13.8" x14ac:dyDescent="0.25">
      <c r="A272" s="8"/>
      <c r="B272" s="8"/>
      <c r="C272" s="8"/>
      <c r="D272" s="8"/>
      <c r="E272" s="8"/>
      <c r="F272" s="8"/>
      <c r="G272" s="10"/>
      <c r="H272" s="29" t="str">
        <f>IFERROR(VLOOKUP(F272,'Jobs to Benchmark'!#REF!,1,FALSE),"")</f>
        <v/>
      </c>
      <c r="I272" s="15"/>
      <c r="J272" s="63"/>
      <c r="K272" s="63"/>
      <c r="L272" s="64"/>
      <c r="M272" s="65"/>
      <c r="N272" s="63"/>
      <c r="O272" s="66" t="str">
        <f>IFERROR(CompensationAnalysis[[#This Row],[Salary Band Average]]/CompensationAnalysis[[#This Row],[Target Market Salary]],"")</f>
        <v/>
      </c>
      <c r="P272" s="67" t="str">
        <f t="shared" si="18"/>
        <v/>
      </c>
      <c r="Q272" s="63">
        <f>IFERROR(CompensationAnalysis[[#This Row],[Current Base Salary]]-CompensationAnalysis[[#This Row],[Target Market Salary]],"")</f>
        <v>0</v>
      </c>
      <c r="R272" s="12"/>
      <c r="S272" s="63">
        <f t="shared" si="19"/>
        <v>0</v>
      </c>
      <c r="T272" s="63">
        <f>CompensationAnalysis[[#This Row],[Base Increase Amount $]]+CompensationAnalysis[[#This Row],[Current Base Salary]]</f>
        <v>0</v>
      </c>
      <c r="U272" s="67" t="str">
        <f>IFERROR(((CompensationAnalysis[[#This Row],[Current Base Salary]]+CompensationAnalysis[[#This Row],[Base Increase Amount $]]))/CompensationAnalysis[[#This Row],[Target Market Salary]],"")</f>
        <v/>
      </c>
      <c r="V272" s="28"/>
      <c r="X272" s="28"/>
    </row>
    <row r="273" spans="1:24" ht="13.8" x14ac:dyDescent="0.25">
      <c r="A273" s="8"/>
      <c r="B273" s="8"/>
      <c r="C273" s="8"/>
      <c r="D273" s="8"/>
      <c r="E273" s="8"/>
      <c r="F273" s="8"/>
      <c r="G273" s="10"/>
      <c r="H273" s="29" t="str">
        <f>IFERROR(VLOOKUP(F273,'Jobs to Benchmark'!#REF!,1,FALSE),"")</f>
        <v/>
      </c>
      <c r="I273" s="15"/>
      <c r="J273" s="63"/>
      <c r="K273" s="63"/>
      <c r="L273" s="64"/>
      <c r="M273" s="65"/>
      <c r="N273" s="63"/>
      <c r="O273" s="66" t="str">
        <f>IFERROR(CompensationAnalysis[[#This Row],[Salary Band Average]]/CompensationAnalysis[[#This Row],[Target Market Salary]],"")</f>
        <v/>
      </c>
      <c r="P273" s="67" t="str">
        <f t="shared" si="18"/>
        <v/>
      </c>
      <c r="Q273" s="63">
        <f>IFERROR(CompensationAnalysis[[#This Row],[Current Base Salary]]-CompensationAnalysis[[#This Row],[Target Market Salary]],"")</f>
        <v>0</v>
      </c>
      <c r="R273" s="12"/>
      <c r="S273" s="63">
        <f t="shared" si="19"/>
        <v>0</v>
      </c>
      <c r="T273" s="63">
        <f>CompensationAnalysis[[#This Row],[Base Increase Amount $]]+CompensationAnalysis[[#This Row],[Current Base Salary]]</f>
        <v>0</v>
      </c>
      <c r="U273" s="67" t="str">
        <f>IFERROR(((CompensationAnalysis[[#This Row],[Current Base Salary]]+CompensationAnalysis[[#This Row],[Base Increase Amount $]]))/CompensationAnalysis[[#This Row],[Target Market Salary]],"")</f>
        <v/>
      </c>
      <c r="V273" s="28"/>
      <c r="X273" s="28"/>
    </row>
    <row r="274" spans="1:24" ht="13.8" x14ac:dyDescent="0.25">
      <c r="A274" s="8"/>
      <c r="B274" s="8"/>
      <c r="C274" s="8"/>
      <c r="D274" s="8"/>
      <c r="E274" s="8"/>
      <c r="F274" s="8"/>
      <c r="G274" s="10"/>
      <c r="H274" s="29" t="str">
        <f>IFERROR(VLOOKUP(F274,'Jobs to Benchmark'!#REF!,1,FALSE),"")</f>
        <v/>
      </c>
      <c r="I274" s="15"/>
      <c r="J274" s="63"/>
      <c r="K274" s="63"/>
      <c r="L274" s="64"/>
      <c r="M274" s="65"/>
      <c r="N274" s="63"/>
      <c r="O274" s="66" t="str">
        <f>IFERROR(CompensationAnalysis[[#This Row],[Salary Band Average]]/CompensationAnalysis[[#This Row],[Target Market Salary]],"")</f>
        <v/>
      </c>
      <c r="P274" s="67" t="str">
        <f t="shared" si="18"/>
        <v/>
      </c>
      <c r="Q274" s="63">
        <f>IFERROR(CompensationAnalysis[[#This Row],[Current Base Salary]]-CompensationAnalysis[[#This Row],[Target Market Salary]],"")</f>
        <v>0</v>
      </c>
      <c r="R274" s="12"/>
      <c r="S274" s="63">
        <f t="shared" si="19"/>
        <v>0</v>
      </c>
      <c r="T274" s="63">
        <f>CompensationAnalysis[[#This Row],[Base Increase Amount $]]+CompensationAnalysis[[#This Row],[Current Base Salary]]</f>
        <v>0</v>
      </c>
      <c r="U274" s="67" t="str">
        <f>IFERROR(((CompensationAnalysis[[#This Row],[Current Base Salary]]+CompensationAnalysis[[#This Row],[Base Increase Amount $]]))/CompensationAnalysis[[#This Row],[Target Market Salary]],"")</f>
        <v/>
      </c>
      <c r="V274" s="28"/>
      <c r="X274" s="28"/>
    </row>
    <row r="275" spans="1:24" ht="13.8" x14ac:dyDescent="0.25">
      <c r="A275" s="8"/>
      <c r="B275" s="8"/>
      <c r="C275" s="8"/>
      <c r="D275" s="8"/>
      <c r="E275" s="8"/>
      <c r="F275" s="8"/>
      <c r="G275" s="10"/>
      <c r="H275" s="29" t="str">
        <f>IFERROR(VLOOKUP(F275,'Jobs to Benchmark'!#REF!,1,FALSE),"")</f>
        <v/>
      </c>
      <c r="I275" s="15"/>
      <c r="J275" s="63"/>
      <c r="K275" s="63"/>
      <c r="L275" s="64"/>
      <c r="M275" s="65"/>
      <c r="N275" s="63"/>
      <c r="O275" s="66" t="str">
        <f>IFERROR(CompensationAnalysis[[#This Row],[Salary Band Average]]/CompensationAnalysis[[#This Row],[Target Market Salary]],"")</f>
        <v/>
      </c>
      <c r="P275" s="67" t="str">
        <f t="shared" si="18"/>
        <v/>
      </c>
      <c r="Q275" s="63">
        <f>IFERROR(CompensationAnalysis[[#This Row],[Current Base Salary]]-CompensationAnalysis[[#This Row],[Target Market Salary]],"")</f>
        <v>0</v>
      </c>
      <c r="R275" s="12"/>
      <c r="S275" s="63">
        <f t="shared" si="19"/>
        <v>0</v>
      </c>
      <c r="T275" s="63">
        <f>CompensationAnalysis[[#This Row],[Base Increase Amount $]]+CompensationAnalysis[[#This Row],[Current Base Salary]]</f>
        <v>0</v>
      </c>
      <c r="U275" s="67" t="str">
        <f>IFERROR(((CompensationAnalysis[[#This Row],[Current Base Salary]]+CompensationAnalysis[[#This Row],[Base Increase Amount $]]))/CompensationAnalysis[[#This Row],[Target Market Salary]],"")</f>
        <v/>
      </c>
      <c r="V275" s="28"/>
      <c r="X275" s="28"/>
    </row>
    <row r="276" spans="1:24" ht="13.8" x14ac:dyDescent="0.25">
      <c r="A276" s="8"/>
      <c r="B276" s="8"/>
      <c r="C276" s="8"/>
      <c r="D276" s="8"/>
      <c r="E276" s="8"/>
      <c r="F276" s="8"/>
      <c r="G276" s="10"/>
      <c r="H276" s="29" t="str">
        <f>IFERROR(VLOOKUP(F276,'Jobs to Benchmark'!#REF!,1,FALSE),"")</f>
        <v/>
      </c>
      <c r="I276" s="15"/>
      <c r="J276" s="63"/>
      <c r="K276" s="63"/>
      <c r="L276" s="64"/>
      <c r="M276" s="65"/>
      <c r="N276" s="63"/>
      <c r="O276" s="66" t="str">
        <f>IFERROR(CompensationAnalysis[[#This Row],[Salary Band Average]]/CompensationAnalysis[[#This Row],[Target Market Salary]],"")</f>
        <v/>
      </c>
      <c r="P276" s="67" t="str">
        <f t="shared" si="18"/>
        <v/>
      </c>
      <c r="Q276" s="63">
        <f>IFERROR(CompensationAnalysis[[#This Row],[Current Base Salary]]-CompensationAnalysis[[#This Row],[Target Market Salary]],"")</f>
        <v>0</v>
      </c>
      <c r="R276" s="12"/>
      <c r="S276" s="63">
        <f t="shared" si="19"/>
        <v>0</v>
      </c>
      <c r="T276" s="63">
        <f>CompensationAnalysis[[#This Row],[Base Increase Amount $]]+CompensationAnalysis[[#This Row],[Current Base Salary]]</f>
        <v>0</v>
      </c>
      <c r="U276" s="67" t="str">
        <f>IFERROR(((CompensationAnalysis[[#This Row],[Current Base Salary]]+CompensationAnalysis[[#This Row],[Base Increase Amount $]]))/CompensationAnalysis[[#This Row],[Target Market Salary]],"")</f>
        <v/>
      </c>
      <c r="V276" s="28"/>
      <c r="X276" s="28"/>
    </row>
    <row r="277" spans="1:24" ht="13.8" x14ac:dyDescent="0.25">
      <c r="A277" s="8"/>
      <c r="B277" s="8"/>
      <c r="C277" s="8"/>
      <c r="D277" s="8"/>
      <c r="E277" s="8"/>
      <c r="F277" s="8"/>
      <c r="G277" s="10"/>
      <c r="H277" s="29" t="str">
        <f>IFERROR(VLOOKUP(F277,'Jobs to Benchmark'!#REF!,1,FALSE),"")</f>
        <v/>
      </c>
      <c r="I277" s="15"/>
      <c r="J277" s="63"/>
      <c r="K277" s="63"/>
      <c r="L277" s="64"/>
      <c r="M277" s="65"/>
      <c r="N277" s="63"/>
      <c r="O277" s="66" t="str">
        <f>IFERROR(CompensationAnalysis[[#This Row],[Salary Band Average]]/CompensationAnalysis[[#This Row],[Target Market Salary]],"")</f>
        <v/>
      </c>
      <c r="P277" s="67" t="str">
        <f t="shared" si="18"/>
        <v/>
      </c>
      <c r="Q277" s="63">
        <f>IFERROR(CompensationAnalysis[[#This Row],[Current Base Salary]]-CompensationAnalysis[[#This Row],[Target Market Salary]],"")</f>
        <v>0</v>
      </c>
      <c r="R277" s="12"/>
      <c r="S277" s="63">
        <f t="shared" si="19"/>
        <v>0</v>
      </c>
      <c r="T277" s="63">
        <f>CompensationAnalysis[[#This Row],[Base Increase Amount $]]+CompensationAnalysis[[#This Row],[Current Base Salary]]</f>
        <v>0</v>
      </c>
      <c r="U277" s="67" t="str">
        <f>IFERROR(((CompensationAnalysis[[#This Row],[Current Base Salary]]+CompensationAnalysis[[#This Row],[Base Increase Amount $]]))/CompensationAnalysis[[#This Row],[Target Market Salary]],"")</f>
        <v/>
      </c>
      <c r="V277" s="28"/>
      <c r="X277" s="28"/>
    </row>
    <row r="278" spans="1:24" ht="13.8" x14ac:dyDescent="0.25">
      <c r="A278" s="8"/>
      <c r="B278" s="8"/>
      <c r="C278" s="8"/>
      <c r="D278" s="8"/>
      <c r="E278" s="8"/>
      <c r="F278" s="8"/>
      <c r="G278" s="10"/>
      <c r="H278" s="29" t="str">
        <f>IFERROR(VLOOKUP(F278,'Jobs to Benchmark'!#REF!,1,FALSE),"")</f>
        <v/>
      </c>
      <c r="I278" s="15"/>
      <c r="J278" s="63"/>
      <c r="K278" s="63"/>
      <c r="L278" s="64"/>
      <c r="M278" s="65"/>
      <c r="N278" s="63"/>
      <c r="O278" s="66" t="str">
        <f>IFERROR(CompensationAnalysis[[#This Row],[Salary Band Average]]/CompensationAnalysis[[#This Row],[Target Market Salary]],"")</f>
        <v/>
      </c>
      <c r="P278" s="67" t="str">
        <f t="shared" si="18"/>
        <v/>
      </c>
      <c r="Q278" s="63">
        <f>IFERROR(CompensationAnalysis[[#This Row],[Current Base Salary]]-CompensationAnalysis[[#This Row],[Target Market Salary]],"")</f>
        <v>0</v>
      </c>
      <c r="R278" s="12"/>
      <c r="S278" s="63">
        <f t="shared" si="19"/>
        <v>0</v>
      </c>
      <c r="T278" s="63">
        <f>CompensationAnalysis[[#This Row],[Base Increase Amount $]]+CompensationAnalysis[[#This Row],[Current Base Salary]]</f>
        <v>0</v>
      </c>
      <c r="U278" s="67" t="str">
        <f>IFERROR(((CompensationAnalysis[[#This Row],[Current Base Salary]]+CompensationAnalysis[[#This Row],[Base Increase Amount $]]))/CompensationAnalysis[[#This Row],[Target Market Salary]],"")</f>
        <v/>
      </c>
      <c r="V278" s="28"/>
      <c r="X278" s="28"/>
    </row>
    <row r="279" spans="1:24" ht="13.8" x14ac:dyDescent="0.25">
      <c r="A279" s="8"/>
      <c r="B279" s="8"/>
      <c r="C279" s="8"/>
      <c r="D279" s="8"/>
      <c r="E279" s="8"/>
      <c r="F279" s="8"/>
      <c r="G279" s="10"/>
      <c r="H279" s="29" t="str">
        <f>IFERROR(VLOOKUP(F279,'Jobs to Benchmark'!#REF!,1,FALSE),"")</f>
        <v/>
      </c>
      <c r="I279" s="15"/>
      <c r="J279" s="63"/>
      <c r="K279" s="63"/>
      <c r="L279" s="64"/>
      <c r="M279" s="65"/>
      <c r="N279" s="63"/>
      <c r="O279" s="66" t="str">
        <f>IFERROR(CompensationAnalysis[[#This Row],[Salary Band Average]]/CompensationAnalysis[[#This Row],[Target Market Salary]],"")</f>
        <v/>
      </c>
      <c r="P279" s="67" t="str">
        <f t="shared" si="18"/>
        <v/>
      </c>
      <c r="Q279" s="63">
        <f>IFERROR(CompensationAnalysis[[#This Row],[Current Base Salary]]-CompensationAnalysis[[#This Row],[Target Market Salary]],"")</f>
        <v>0</v>
      </c>
      <c r="R279" s="12"/>
      <c r="S279" s="63">
        <f t="shared" si="19"/>
        <v>0</v>
      </c>
      <c r="T279" s="63">
        <f>CompensationAnalysis[[#This Row],[Base Increase Amount $]]+CompensationAnalysis[[#This Row],[Current Base Salary]]</f>
        <v>0</v>
      </c>
      <c r="U279" s="67" t="str">
        <f>IFERROR(((CompensationAnalysis[[#This Row],[Current Base Salary]]+CompensationAnalysis[[#This Row],[Base Increase Amount $]]))/CompensationAnalysis[[#This Row],[Target Market Salary]],"")</f>
        <v/>
      </c>
      <c r="V279" s="28"/>
      <c r="X279" s="28"/>
    </row>
    <row r="280" spans="1:24" ht="13.8" x14ac:dyDescent="0.25">
      <c r="A280" s="8"/>
      <c r="B280" s="8"/>
      <c r="C280" s="8"/>
      <c r="D280" s="8"/>
      <c r="E280" s="8"/>
      <c r="F280" s="8"/>
      <c r="G280" s="10"/>
      <c r="H280" s="29" t="str">
        <f>IFERROR(VLOOKUP(F280,'Jobs to Benchmark'!#REF!,1,FALSE),"")</f>
        <v/>
      </c>
      <c r="I280" s="15"/>
      <c r="J280" s="63"/>
      <c r="K280" s="63"/>
      <c r="L280" s="64"/>
      <c r="M280" s="65"/>
      <c r="N280" s="63"/>
      <c r="O280" s="66" t="str">
        <f>IFERROR(CompensationAnalysis[[#This Row],[Salary Band Average]]/CompensationAnalysis[[#This Row],[Target Market Salary]],"")</f>
        <v/>
      </c>
      <c r="P280" s="67" t="str">
        <f t="shared" si="18"/>
        <v/>
      </c>
      <c r="Q280" s="63">
        <f>IFERROR(CompensationAnalysis[[#This Row],[Current Base Salary]]-CompensationAnalysis[[#This Row],[Target Market Salary]],"")</f>
        <v>0</v>
      </c>
      <c r="R280" s="12"/>
      <c r="S280" s="63">
        <f t="shared" si="19"/>
        <v>0</v>
      </c>
      <c r="T280" s="63">
        <f>CompensationAnalysis[[#This Row],[Base Increase Amount $]]+CompensationAnalysis[[#This Row],[Current Base Salary]]</f>
        <v>0</v>
      </c>
      <c r="U280" s="67" t="str">
        <f>IFERROR(((CompensationAnalysis[[#This Row],[Current Base Salary]]+CompensationAnalysis[[#This Row],[Base Increase Amount $]]))/CompensationAnalysis[[#This Row],[Target Market Salary]],"")</f>
        <v/>
      </c>
      <c r="V280" s="28"/>
      <c r="X280" s="28"/>
    </row>
    <row r="281" spans="1:24" ht="13.8" x14ac:dyDescent="0.25">
      <c r="A281" s="8"/>
      <c r="B281" s="8"/>
      <c r="C281" s="8"/>
      <c r="D281" s="8"/>
      <c r="E281" s="8"/>
      <c r="F281" s="8"/>
      <c r="G281" s="10"/>
      <c r="H281" s="29" t="str">
        <f>IFERROR(VLOOKUP(F281,'Jobs to Benchmark'!#REF!,1,FALSE),"")</f>
        <v/>
      </c>
      <c r="I281" s="15"/>
      <c r="J281" s="63"/>
      <c r="K281" s="63"/>
      <c r="L281" s="64"/>
      <c r="M281" s="65"/>
      <c r="N281" s="63"/>
      <c r="O281" s="66" t="str">
        <f>IFERROR(CompensationAnalysis[[#This Row],[Salary Band Average]]/CompensationAnalysis[[#This Row],[Target Market Salary]],"")</f>
        <v/>
      </c>
      <c r="P281" s="67" t="str">
        <f t="shared" si="18"/>
        <v/>
      </c>
      <c r="Q281" s="63">
        <f>IFERROR(CompensationAnalysis[[#This Row],[Current Base Salary]]-CompensationAnalysis[[#This Row],[Target Market Salary]],"")</f>
        <v>0</v>
      </c>
      <c r="R281" s="12"/>
      <c r="S281" s="63">
        <f t="shared" si="19"/>
        <v>0</v>
      </c>
      <c r="T281" s="63">
        <f>CompensationAnalysis[[#This Row],[Base Increase Amount $]]+CompensationAnalysis[[#This Row],[Current Base Salary]]</f>
        <v>0</v>
      </c>
      <c r="U281" s="67" t="str">
        <f>IFERROR(((CompensationAnalysis[[#This Row],[Current Base Salary]]+CompensationAnalysis[[#This Row],[Base Increase Amount $]]))/CompensationAnalysis[[#This Row],[Target Market Salary]],"")</f>
        <v/>
      </c>
      <c r="V281" s="28"/>
      <c r="X281" s="28"/>
    </row>
    <row r="282" spans="1:24" ht="13.8" x14ac:dyDescent="0.25">
      <c r="A282" s="8"/>
      <c r="B282" s="8"/>
      <c r="C282" s="8"/>
      <c r="D282" s="8"/>
      <c r="E282" s="8"/>
      <c r="F282" s="8"/>
      <c r="G282" s="10"/>
      <c r="H282" s="29" t="str">
        <f>IFERROR(VLOOKUP(F282,'Jobs to Benchmark'!#REF!,1,FALSE),"")</f>
        <v/>
      </c>
      <c r="I282" s="15"/>
      <c r="J282" s="63"/>
      <c r="K282" s="63"/>
      <c r="L282" s="64"/>
      <c r="M282" s="65"/>
      <c r="N282" s="63"/>
      <c r="O282" s="66" t="str">
        <f>IFERROR(CompensationAnalysis[[#This Row],[Salary Band Average]]/CompensationAnalysis[[#This Row],[Target Market Salary]],"")</f>
        <v/>
      </c>
      <c r="P282" s="67" t="str">
        <f t="shared" si="18"/>
        <v/>
      </c>
      <c r="Q282" s="63">
        <f>IFERROR(CompensationAnalysis[[#This Row],[Current Base Salary]]-CompensationAnalysis[[#This Row],[Target Market Salary]],"")</f>
        <v>0</v>
      </c>
      <c r="R282" s="12"/>
      <c r="S282" s="63">
        <f t="shared" si="19"/>
        <v>0</v>
      </c>
      <c r="T282" s="63">
        <f>CompensationAnalysis[[#This Row],[Base Increase Amount $]]+CompensationAnalysis[[#This Row],[Current Base Salary]]</f>
        <v>0</v>
      </c>
      <c r="U282" s="67" t="str">
        <f>IFERROR(((CompensationAnalysis[[#This Row],[Current Base Salary]]+CompensationAnalysis[[#This Row],[Base Increase Amount $]]))/CompensationAnalysis[[#This Row],[Target Market Salary]],"")</f>
        <v/>
      </c>
      <c r="V282" s="28"/>
      <c r="X282" s="28"/>
    </row>
    <row r="283" spans="1:24" ht="13.8" x14ac:dyDescent="0.25">
      <c r="A283" s="8"/>
      <c r="B283" s="8"/>
      <c r="C283" s="8"/>
      <c r="D283" s="8"/>
      <c r="E283" s="8"/>
      <c r="F283" s="8"/>
      <c r="G283" s="10"/>
      <c r="H283" s="29" t="str">
        <f>IFERROR(VLOOKUP(F283,'Jobs to Benchmark'!#REF!,1,FALSE),"")</f>
        <v/>
      </c>
      <c r="I283" s="15"/>
      <c r="J283" s="63"/>
      <c r="K283" s="63"/>
      <c r="L283" s="64"/>
      <c r="M283" s="65"/>
      <c r="N283" s="63"/>
      <c r="O283" s="66" t="str">
        <f>IFERROR(CompensationAnalysis[[#This Row],[Salary Band Average]]/CompensationAnalysis[[#This Row],[Target Market Salary]],"")</f>
        <v/>
      </c>
      <c r="P283" s="67" t="str">
        <f t="shared" si="18"/>
        <v/>
      </c>
      <c r="Q283" s="63">
        <f>IFERROR(CompensationAnalysis[[#This Row],[Current Base Salary]]-CompensationAnalysis[[#This Row],[Target Market Salary]],"")</f>
        <v>0</v>
      </c>
      <c r="R283" s="12"/>
      <c r="S283" s="63">
        <f t="shared" si="19"/>
        <v>0</v>
      </c>
      <c r="T283" s="63">
        <f>CompensationAnalysis[[#This Row],[Base Increase Amount $]]+CompensationAnalysis[[#This Row],[Current Base Salary]]</f>
        <v>0</v>
      </c>
      <c r="U283" s="67" t="str">
        <f>IFERROR(((CompensationAnalysis[[#This Row],[Current Base Salary]]+CompensationAnalysis[[#This Row],[Base Increase Amount $]]))/CompensationAnalysis[[#This Row],[Target Market Salary]],"")</f>
        <v/>
      </c>
      <c r="V283" s="28"/>
      <c r="X283" s="28"/>
    </row>
    <row r="284" spans="1:24" ht="13.8" x14ac:dyDescent="0.25">
      <c r="A284" s="8"/>
      <c r="B284" s="8"/>
      <c r="C284" s="8"/>
      <c r="D284" s="8"/>
      <c r="E284" s="8"/>
      <c r="F284" s="8"/>
      <c r="G284" s="10"/>
      <c r="H284" s="29" t="str">
        <f>IFERROR(VLOOKUP(F284,'Jobs to Benchmark'!#REF!,1,FALSE),"")</f>
        <v/>
      </c>
      <c r="I284" s="15"/>
      <c r="J284" s="63"/>
      <c r="K284" s="63"/>
      <c r="L284" s="64"/>
      <c r="M284" s="65"/>
      <c r="N284" s="63"/>
      <c r="O284" s="66" t="str">
        <f>IFERROR(CompensationAnalysis[[#This Row],[Salary Band Average]]/CompensationAnalysis[[#This Row],[Target Market Salary]],"")</f>
        <v/>
      </c>
      <c r="P284" s="67" t="str">
        <f t="shared" si="18"/>
        <v/>
      </c>
      <c r="Q284" s="63">
        <f>IFERROR(CompensationAnalysis[[#This Row],[Current Base Salary]]-CompensationAnalysis[[#This Row],[Target Market Salary]],"")</f>
        <v>0</v>
      </c>
      <c r="R284" s="12"/>
      <c r="S284" s="63">
        <f t="shared" si="19"/>
        <v>0</v>
      </c>
      <c r="T284" s="63">
        <f>CompensationAnalysis[[#This Row],[Base Increase Amount $]]+CompensationAnalysis[[#This Row],[Current Base Salary]]</f>
        <v>0</v>
      </c>
      <c r="U284" s="67" t="str">
        <f>IFERROR(((CompensationAnalysis[[#This Row],[Current Base Salary]]+CompensationAnalysis[[#This Row],[Base Increase Amount $]]))/CompensationAnalysis[[#This Row],[Target Market Salary]],"")</f>
        <v/>
      </c>
      <c r="V284" s="28"/>
      <c r="X284" s="28"/>
    </row>
    <row r="285" spans="1:24" ht="13.8" x14ac:dyDescent="0.25">
      <c r="A285" s="8"/>
      <c r="B285" s="8"/>
      <c r="C285" s="8"/>
      <c r="D285" s="8"/>
      <c r="E285" s="8"/>
      <c r="F285" s="8"/>
      <c r="G285" s="10"/>
      <c r="H285" s="29" t="str">
        <f>IFERROR(VLOOKUP(F285,'Jobs to Benchmark'!#REF!,1,FALSE),"")</f>
        <v/>
      </c>
      <c r="I285" s="15"/>
      <c r="J285" s="63"/>
      <c r="K285" s="63"/>
      <c r="L285" s="64"/>
      <c r="M285" s="65"/>
      <c r="N285" s="63"/>
      <c r="O285" s="66" t="str">
        <f>IFERROR(CompensationAnalysis[[#This Row],[Salary Band Average]]/CompensationAnalysis[[#This Row],[Target Market Salary]],"")</f>
        <v/>
      </c>
      <c r="P285" s="67" t="str">
        <f t="shared" si="18"/>
        <v/>
      </c>
      <c r="Q285" s="63">
        <f>IFERROR(CompensationAnalysis[[#This Row],[Current Base Salary]]-CompensationAnalysis[[#This Row],[Target Market Salary]],"")</f>
        <v>0</v>
      </c>
      <c r="R285" s="12"/>
      <c r="S285" s="63">
        <f t="shared" si="19"/>
        <v>0</v>
      </c>
      <c r="T285" s="63">
        <f>CompensationAnalysis[[#This Row],[Base Increase Amount $]]+CompensationAnalysis[[#This Row],[Current Base Salary]]</f>
        <v>0</v>
      </c>
      <c r="U285" s="67" t="str">
        <f>IFERROR(((CompensationAnalysis[[#This Row],[Current Base Salary]]+CompensationAnalysis[[#This Row],[Base Increase Amount $]]))/CompensationAnalysis[[#This Row],[Target Market Salary]],"")</f>
        <v/>
      </c>
      <c r="V285" s="28"/>
      <c r="X285" s="28"/>
    </row>
    <row r="286" spans="1:24" ht="13.8" x14ac:dyDescent="0.25">
      <c r="A286" s="8"/>
      <c r="B286" s="8"/>
      <c r="C286" s="8"/>
      <c r="D286" s="8"/>
      <c r="E286" s="8"/>
      <c r="F286" s="8"/>
      <c r="G286" s="10"/>
      <c r="H286" s="29" t="str">
        <f>IFERROR(VLOOKUP(F286,'Jobs to Benchmark'!#REF!,1,FALSE),"")</f>
        <v/>
      </c>
      <c r="I286" s="15"/>
      <c r="J286" s="63"/>
      <c r="K286" s="63"/>
      <c r="L286" s="64"/>
      <c r="M286" s="65"/>
      <c r="N286" s="63"/>
      <c r="O286" s="66" t="str">
        <f>IFERROR(CompensationAnalysis[[#This Row],[Salary Band Average]]/CompensationAnalysis[[#This Row],[Target Market Salary]],"")</f>
        <v/>
      </c>
      <c r="P286" s="67" t="str">
        <f t="shared" si="18"/>
        <v/>
      </c>
      <c r="Q286" s="63">
        <f>IFERROR(CompensationAnalysis[[#This Row],[Current Base Salary]]-CompensationAnalysis[[#This Row],[Target Market Salary]],"")</f>
        <v>0</v>
      </c>
      <c r="R286" s="12"/>
      <c r="S286" s="63">
        <f t="shared" si="19"/>
        <v>0</v>
      </c>
      <c r="T286" s="63">
        <f>CompensationAnalysis[[#This Row],[Base Increase Amount $]]+CompensationAnalysis[[#This Row],[Current Base Salary]]</f>
        <v>0</v>
      </c>
      <c r="U286" s="67" t="str">
        <f>IFERROR(((CompensationAnalysis[[#This Row],[Current Base Salary]]+CompensationAnalysis[[#This Row],[Base Increase Amount $]]))/CompensationAnalysis[[#This Row],[Target Market Salary]],"")</f>
        <v/>
      </c>
      <c r="V286" s="28"/>
      <c r="X286" s="28"/>
    </row>
    <row r="287" spans="1:24" ht="13.8" x14ac:dyDescent="0.25">
      <c r="A287" s="8"/>
      <c r="B287" s="8"/>
      <c r="C287" s="8"/>
      <c r="D287" s="8"/>
      <c r="E287" s="8"/>
      <c r="F287" s="8"/>
      <c r="G287" s="10"/>
      <c r="H287" s="29" t="str">
        <f>IFERROR(VLOOKUP(F287,'Jobs to Benchmark'!#REF!,1,FALSE),"")</f>
        <v/>
      </c>
      <c r="I287" s="15"/>
      <c r="J287" s="63"/>
      <c r="K287" s="63"/>
      <c r="L287" s="64"/>
      <c r="M287" s="65"/>
      <c r="N287" s="63"/>
      <c r="O287" s="66" t="str">
        <f>IFERROR(CompensationAnalysis[[#This Row],[Salary Band Average]]/CompensationAnalysis[[#This Row],[Target Market Salary]],"")</f>
        <v/>
      </c>
      <c r="P287" s="67" t="str">
        <f t="shared" si="18"/>
        <v/>
      </c>
      <c r="Q287" s="63">
        <f>IFERROR(CompensationAnalysis[[#This Row],[Current Base Salary]]-CompensationAnalysis[[#This Row],[Target Market Salary]],"")</f>
        <v>0</v>
      </c>
      <c r="R287" s="12"/>
      <c r="S287" s="63">
        <f t="shared" si="19"/>
        <v>0</v>
      </c>
      <c r="T287" s="63">
        <f>CompensationAnalysis[[#This Row],[Base Increase Amount $]]+CompensationAnalysis[[#This Row],[Current Base Salary]]</f>
        <v>0</v>
      </c>
      <c r="U287" s="67" t="str">
        <f>IFERROR(((CompensationAnalysis[[#This Row],[Current Base Salary]]+CompensationAnalysis[[#This Row],[Base Increase Amount $]]))/CompensationAnalysis[[#This Row],[Target Market Salary]],"")</f>
        <v/>
      </c>
      <c r="V287" s="28"/>
      <c r="X287" s="28"/>
    </row>
    <row r="288" spans="1:24" ht="13.8" x14ac:dyDescent="0.25">
      <c r="A288" s="8"/>
      <c r="B288" s="8"/>
      <c r="C288" s="8"/>
      <c r="D288" s="8"/>
      <c r="E288" s="8"/>
      <c r="F288" s="8"/>
      <c r="G288" s="10"/>
      <c r="H288" s="29" t="str">
        <f>IFERROR(VLOOKUP(F288,'Jobs to Benchmark'!#REF!,1,FALSE),"")</f>
        <v/>
      </c>
      <c r="I288" s="15"/>
      <c r="J288" s="63"/>
      <c r="K288" s="63"/>
      <c r="L288" s="64"/>
      <c r="M288" s="65"/>
      <c r="N288" s="63"/>
      <c r="O288" s="66" t="str">
        <f>IFERROR(CompensationAnalysis[[#This Row],[Salary Band Average]]/CompensationAnalysis[[#This Row],[Target Market Salary]],"")</f>
        <v/>
      </c>
      <c r="P288" s="67" t="str">
        <f t="shared" si="18"/>
        <v/>
      </c>
      <c r="Q288" s="63">
        <f>IFERROR(CompensationAnalysis[[#This Row],[Current Base Salary]]-CompensationAnalysis[[#This Row],[Target Market Salary]],"")</f>
        <v>0</v>
      </c>
      <c r="R288" s="12"/>
      <c r="S288" s="63">
        <f t="shared" si="19"/>
        <v>0</v>
      </c>
      <c r="T288" s="63">
        <f>CompensationAnalysis[[#This Row],[Base Increase Amount $]]+CompensationAnalysis[[#This Row],[Current Base Salary]]</f>
        <v>0</v>
      </c>
      <c r="U288" s="67" t="str">
        <f>IFERROR(((CompensationAnalysis[[#This Row],[Current Base Salary]]+CompensationAnalysis[[#This Row],[Base Increase Amount $]]))/CompensationAnalysis[[#This Row],[Target Market Salary]],"")</f>
        <v/>
      </c>
      <c r="V288" s="28"/>
      <c r="X288" s="28"/>
    </row>
    <row r="289" spans="1:24" ht="13.8" x14ac:dyDescent="0.25">
      <c r="A289" s="8"/>
      <c r="B289" s="8"/>
      <c r="C289" s="8"/>
      <c r="D289" s="8"/>
      <c r="E289" s="8"/>
      <c r="F289" s="8"/>
      <c r="G289" s="10"/>
      <c r="H289" s="29" t="str">
        <f>IFERROR(VLOOKUP(F289,'Jobs to Benchmark'!#REF!,1,FALSE),"")</f>
        <v/>
      </c>
      <c r="I289" s="15"/>
      <c r="J289" s="63"/>
      <c r="K289" s="63"/>
      <c r="L289" s="64"/>
      <c r="M289" s="65"/>
      <c r="N289" s="63"/>
      <c r="O289" s="66" t="str">
        <f>IFERROR(CompensationAnalysis[[#This Row],[Salary Band Average]]/CompensationAnalysis[[#This Row],[Target Market Salary]],"")</f>
        <v/>
      </c>
      <c r="P289" s="67" t="str">
        <f t="shared" si="18"/>
        <v/>
      </c>
      <c r="Q289" s="63">
        <f>IFERROR(CompensationAnalysis[[#This Row],[Current Base Salary]]-CompensationAnalysis[[#This Row],[Target Market Salary]],"")</f>
        <v>0</v>
      </c>
      <c r="R289" s="12"/>
      <c r="S289" s="63">
        <f t="shared" si="19"/>
        <v>0</v>
      </c>
      <c r="T289" s="63">
        <f>CompensationAnalysis[[#This Row],[Base Increase Amount $]]+CompensationAnalysis[[#This Row],[Current Base Salary]]</f>
        <v>0</v>
      </c>
      <c r="U289" s="67" t="str">
        <f>IFERROR(((CompensationAnalysis[[#This Row],[Current Base Salary]]+CompensationAnalysis[[#This Row],[Base Increase Amount $]]))/CompensationAnalysis[[#This Row],[Target Market Salary]],"")</f>
        <v/>
      </c>
      <c r="V289" s="28"/>
      <c r="X289" s="28"/>
    </row>
    <row r="290" spans="1:24" ht="13.8" x14ac:dyDescent="0.25">
      <c r="A290" s="8"/>
      <c r="B290" s="8"/>
      <c r="C290" s="8"/>
      <c r="D290" s="8"/>
      <c r="E290" s="8"/>
      <c r="F290" s="8"/>
      <c r="G290" s="10"/>
      <c r="H290" s="29" t="str">
        <f>IFERROR(VLOOKUP(F290,'Jobs to Benchmark'!#REF!,1,FALSE),"")</f>
        <v/>
      </c>
      <c r="I290" s="15"/>
      <c r="J290" s="63"/>
      <c r="K290" s="63"/>
      <c r="L290" s="64"/>
      <c r="M290" s="65"/>
      <c r="N290" s="63"/>
      <c r="O290" s="66" t="str">
        <f>IFERROR(CompensationAnalysis[[#This Row],[Salary Band Average]]/CompensationAnalysis[[#This Row],[Target Market Salary]],"")</f>
        <v/>
      </c>
      <c r="P290" s="67" t="str">
        <f t="shared" si="18"/>
        <v/>
      </c>
      <c r="Q290" s="63">
        <f>IFERROR(CompensationAnalysis[[#This Row],[Current Base Salary]]-CompensationAnalysis[[#This Row],[Target Market Salary]],"")</f>
        <v>0</v>
      </c>
      <c r="R290" s="12"/>
      <c r="S290" s="63">
        <f t="shared" si="19"/>
        <v>0</v>
      </c>
      <c r="T290" s="63">
        <f>CompensationAnalysis[[#This Row],[Base Increase Amount $]]+CompensationAnalysis[[#This Row],[Current Base Salary]]</f>
        <v>0</v>
      </c>
      <c r="U290" s="67" t="str">
        <f>IFERROR(((CompensationAnalysis[[#This Row],[Current Base Salary]]+CompensationAnalysis[[#This Row],[Base Increase Amount $]]))/CompensationAnalysis[[#This Row],[Target Market Salary]],"")</f>
        <v/>
      </c>
      <c r="V290" s="28"/>
      <c r="X290" s="28"/>
    </row>
    <row r="291" spans="1:24" ht="13.8" x14ac:dyDescent="0.25">
      <c r="A291" s="8"/>
      <c r="B291" s="8"/>
      <c r="C291" s="8"/>
      <c r="D291" s="8"/>
      <c r="E291" s="8"/>
      <c r="F291" s="8"/>
      <c r="G291" s="10"/>
      <c r="H291" s="29" t="str">
        <f>IFERROR(VLOOKUP(F291,'Jobs to Benchmark'!#REF!,1,FALSE),"")</f>
        <v/>
      </c>
      <c r="I291" s="15"/>
      <c r="J291" s="63"/>
      <c r="K291" s="63"/>
      <c r="L291" s="64"/>
      <c r="M291" s="65"/>
      <c r="N291" s="63"/>
      <c r="O291" s="66" t="str">
        <f>IFERROR(CompensationAnalysis[[#This Row],[Salary Band Average]]/CompensationAnalysis[[#This Row],[Target Market Salary]],"")</f>
        <v/>
      </c>
      <c r="P291" s="67" t="str">
        <f t="shared" si="18"/>
        <v/>
      </c>
      <c r="Q291" s="63">
        <f>IFERROR(CompensationAnalysis[[#This Row],[Current Base Salary]]-CompensationAnalysis[[#This Row],[Target Market Salary]],"")</f>
        <v>0</v>
      </c>
      <c r="R291" s="12"/>
      <c r="S291" s="63">
        <f t="shared" si="19"/>
        <v>0</v>
      </c>
      <c r="T291" s="63">
        <f>CompensationAnalysis[[#This Row],[Base Increase Amount $]]+CompensationAnalysis[[#This Row],[Current Base Salary]]</f>
        <v>0</v>
      </c>
      <c r="U291" s="67" t="str">
        <f>IFERROR(((CompensationAnalysis[[#This Row],[Current Base Salary]]+CompensationAnalysis[[#This Row],[Base Increase Amount $]]))/CompensationAnalysis[[#This Row],[Target Market Salary]],"")</f>
        <v/>
      </c>
      <c r="V291" s="28"/>
      <c r="X291" s="28"/>
    </row>
    <row r="292" spans="1:24" ht="13.8" x14ac:dyDescent="0.25">
      <c r="A292" s="8"/>
      <c r="B292" s="8"/>
      <c r="C292" s="8"/>
      <c r="D292" s="8"/>
      <c r="E292" s="8"/>
      <c r="F292" s="8"/>
      <c r="G292" s="10"/>
      <c r="H292" s="29" t="str">
        <f>IFERROR(VLOOKUP(F292,'Jobs to Benchmark'!#REF!,1,FALSE),"")</f>
        <v/>
      </c>
      <c r="I292" s="15"/>
      <c r="J292" s="63"/>
      <c r="K292" s="63"/>
      <c r="L292" s="64"/>
      <c r="M292" s="65"/>
      <c r="N292" s="63"/>
      <c r="O292" s="66" t="str">
        <f>IFERROR(CompensationAnalysis[[#This Row],[Salary Band Average]]/CompensationAnalysis[[#This Row],[Target Market Salary]],"")</f>
        <v/>
      </c>
      <c r="P292" s="67" t="str">
        <f t="shared" si="18"/>
        <v/>
      </c>
      <c r="Q292" s="63">
        <f>IFERROR(CompensationAnalysis[[#This Row],[Current Base Salary]]-CompensationAnalysis[[#This Row],[Target Market Salary]],"")</f>
        <v>0</v>
      </c>
      <c r="R292" s="12"/>
      <c r="S292" s="63">
        <f t="shared" si="19"/>
        <v>0</v>
      </c>
      <c r="T292" s="63">
        <f>CompensationAnalysis[[#This Row],[Base Increase Amount $]]+CompensationAnalysis[[#This Row],[Current Base Salary]]</f>
        <v>0</v>
      </c>
      <c r="U292" s="67" t="str">
        <f>IFERROR(((CompensationAnalysis[[#This Row],[Current Base Salary]]+CompensationAnalysis[[#This Row],[Base Increase Amount $]]))/CompensationAnalysis[[#This Row],[Target Market Salary]],"")</f>
        <v/>
      </c>
      <c r="V292" s="28"/>
      <c r="X292" s="28"/>
    </row>
    <row r="293" spans="1:24" ht="13.8" x14ac:dyDescent="0.25">
      <c r="A293" s="8"/>
      <c r="B293" s="8"/>
      <c r="C293" s="8"/>
      <c r="D293" s="8"/>
      <c r="E293" s="8"/>
      <c r="F293" s="8"/>
      <c r="G293" s="10"/>
      <c r="H293" s="29" t="str">
        <f>IFERROR(VLOOKUP(F293,'Jobs to Benchmark'!#REF!,1,FALSE),"")</f>
        <v/>
      </c>
      <c r="I293" s="15"/>
      <c r="J293" s="63"/>
      <c r="K293" s="63"/>
      <c r="L293" s="64"/>
      <c r="M293" s="65"/>
      <c r="N293" s="63"/>
      <c r="O293" s="66" t="str">
        <f>IFERROR(CompensationAnalysis[[#This Row],[Salary Band Average]]/CompensationAnalysis[[#This Row],[Target Market Salary]],"")</f>
        <v/>
      </c>
      <c r="P293" s="67" t="str">
        <f t="shared" si="18"/>
        <v/>
      </c>
      <c r="Q293" s="63">
        <f>IFERROR(CompensationAnalysis[[#This Row],[Current Base Salary]]-CompensationAnalysis[[#This Row],[Target Market Salary]],"")</f>
        <v>0</v>
      </c>
      <c r="R293" s="12"/>
      <c r="S293" s="63">
        <f t="shared" si="19"/>
        <v>0</v>
      </c>
      <c r="T293" s="63">
        <f>CompensationAnalysis[[#This Row],[Base Increase Amount $]]+CompensationAnalysis[[#This Row],[Current Base Salary]]</f>
        <v>0</v>
      </c>
      <c r="U293" s="67" t="str">
        <f>IFERROR(((CompensationAnalysis[[#This Row],[Current Base Salary]]+CompensationAnalysis[[#This Row],[Base Increase Amount $]]))/CompensationAnalysis[[#This Row],[Target Market Salary]],"")</f>
        <v/>
      </c>
      <c r="V293" s="28"/>
      <c r="X293" s="28"/>
    </row>
    <row r="294" spans="1:24" ht="13.8" x14ac:dyDescent="0.25">
      <c r="A294" s="8"/>
      <c r="B294" s="8"/>
      <c r="C294" s="8"/>
      <c r="D294" s="8"/>
      <c r="E294" s="8"/>
      <c r="F294" s="8"/>
      <c r="G294" s="10"/>
      <c r="H294" s="29" t="str">
        <f>IFERROR(VLOOKUP(F294,'Jobs to Benchmark'!#REF!,1,FALSE),"")</f>
        <v/>
      </c>
      <c r="I294" s="15"/>
      <c r="J294" s="63"/>
      <c r="K294" s="63"/>
      <c r="L294" s="64"/>
      <c r="M294" s="65"/>
      <c r="N294" s="63"/>
      <c r="O294" s="66" t="str">
        <f>IFERROR(CompensationAnalysis[[#This Row],[Salary Band Average]]/CompensationAnalysis[[#This Row],[Target Market Salary]],"")</f>
        <v/>
      </c>
      <c r="P294" s="67" t="str">
        <f t="shared" si="18"/>
        <v/>
      </c>
      <c r="Q294" s="63">
        <f>IFERROR(CompensationAnalysis[[#This Row],[Current Base Salary]]-CompensationAnalysis[[#This Row],[Target Market Salary]],"")</f>
        <v>0</v>
      </c>
      <c r="R294" s="12"/>
      <c r="S294" s="63">
        <f t="shared" si="19"/>
        <v>0</v>
      </c>
      <c r="T294" s="63">
        <f>CompensationAnalysis[[#This Row],[Base Increase Amount $]]+CompensationAnalysis[[#This Row],[Current Base Salary]]</f>
        <v>0</v>
      </c>
      <c r="U294" s="67" t="str">
        <f>IFERROR(((CompensationAnalysis[[#This Row],[Current Base Salary]]+CompensationAnalysis[[#This Row],[Base Increase Amount $]]))/CompensationAnalysis[[#This Row],[Target Market Salary]],"")</f>
        <v/>
      </c>
      <c r="V294" s="28"/>
      <c r="X294" s="28"/>
    </row>
    <row r="295" spans="1:24" ht="13.8" x14ac:dyDescent="0.25">
      <c r="A295" s="8"/>
      <c r="B295" s="8"/>
      <c r="C295" s="8"/>
      <c r="D295" s="8"/>
      <c r="E295" s="8"/>
      <c r="F295" s="8"/>
      <c r="G295" s="10"/>
      <c r="H295" s="29" t="str">
        <f>IFERROR(VLOOKUP(F295,'Jobs to Benchmark'!#REF!,1,FALSE),"")</f>
        <v/>
      </c>
      <c r="I295" s="15"/>
      <c r="J295" s="63"/>
      <c r="K295" s="63"/>
      <c r="L295" s="64"/>
      <c r="M295" s="65"/>
      <c r="N295" s="63"/>
      <c r="O295" s="66" t="str">
        <f>IFERROR(CompensationAnalysis[[#This Row],[Salary Band Average]]/CompensationAnalysis[[#This Row],[Target Market Salary]],"")</f>
        <v/>
      </c>
      <c r="P295" s="67" t="str">
        <f t="shared" si="18"/>
        <v/>
      </c>
      <c r="Q295" s="63">
        <f>IFERROR(CompensationAnalysis[[#This Row],[Current Base Salary]]-CompensationAnalysis[[#This Row],[Target Market Salary]],"")</f>
        <v>0</v>
      </c>
      <c r="R295" s="12"/>
      <c r="S295" s="63">
        <f t="shared" si="19"/>
        <v>0</v>
      </c>
      <c r="T295" s="63">
        <f>CompensationAnalysis[[#This Row],[Base Increase Amount $]]+CompensationAnalysis[[#This Row],[Current Base Salary]]</f>
        <v>0</v>
      </c>
      <c r="U295" s="67" t="str">
        <f>IFERROR(((CompensationAnalysis[[#This Row],[Current Base Salary]]+CompensationAnalysis[[#This Row],[Base Increase Amount $]]))/CompensationAnalysis[[#This Row],[Target Market Salary]],"")</f>
        <v/>
      </c>
      <c r="V295" s="28"/>
      <c r="X295" s="28"/>
    </row>
    <row r="296" spans="1:24" ht="13.8" x14ac:dyDescent="0.25">
      <c r="A296" s="8"/>
      <c r="B296" s="8"/>
      <c r="C296" s="8"/>
      <c r="D296" s="8"/>
      <c r="E296" s="8"/>
      <c r="F296" s="8"/>
      <c r="G296" s="10"/>
      <c r="H296" s="29" t="str">
        <f>IFERROR(VLOOKUP(F296,'Jobs to Benchmark'!#REF!,1,FALSE),"")</f>
        <v/>
      </c>
      <c r="I296" s="15"/>
      <c r="J296" s="63"/>
      <c r="K296" s="63"/>
      <c r="L296" s="64"/>
      <c r="M296" s="65"/>
      <c r="N296" s="63"/>
      <c r="O296" s="66" t="str">
        <f>IFERROR(CompensationAnalysis[[#This Row],[Salary Band Average]]/CompensationAnalysis[[#This Row],[Target Market Salary]],"")</f>
        <v/>
      </c>
      <c r="P296" s="67" t="str">
        <f t="shared" si="18"/>
        <v/>
      </c>
      <c r="Q296" s="63">
        <f>IFERROR(CompensationAnalysis[[#This Row],[Current Base Salary]]-CompensationAnalysis[[#This Row],[Target Market Salary]],"")</f>
        <v>0</v>
      </c>
      <c r="R296" s="12"/>
      <c r="S296" s="63">
        <f t="shared" si="19"/>
        <v>0</v>
      </c>
      <c r="T296" s="63">
        <f>CompensationAnalysis[[#This Row],[Base Increase Amount $]]+CompensationAnalysis[[#This Row],[Current Base Salary]]</f>
        <v>0</v>
      </c>
      <c r="U296" s="67" t="str">
        <f>IFERROR(((CompensationAnalysis[[#This Row],[Current Base Salary]]+CompensationAnalysis[[#This Row],[Base Increase Amount $]]))/CompensationAnalysis[[#This Row],[Target Market Salary]],"")</f>
        <v/>
      </c>
      <c r="V296" s="28"/>
      <c r="X296" s="28"/>
    </row>
    <row r="297" spans="1:24" ht="13.8" x14ac:dyDescent="0.25">
      <c r="A297" s="8"/>
      <c r="B297" s="8"/>
      <c r="C297" s="8"/>
      <c r="D297" s="8"/>
      <c r="E297" s="8"/>
      <c r="F297" s="8"/>
      <c r="G297" s="10"/>
      <c r="H297" s="29" t="str">
        <f>IFERROR(VLOOKUP(F297,'Jobs to Benchmark'!#REF!,1,FALSE),"")</f>
        <v/>
      </c>
      <c r="I297" s="15"/>
      <c r="J297" s="63"/>
      <c r="K297" s="63"/>
      <c r="L297" s="64"/>
      <c r="M297" s="65"/>
      <c r="N297" s="63"/>
      <c r="O297" s="66" t="str">
        <f>IFERROR(CompensationAnalysis[[#This Row],[Salary Band Average]]/CompensationAnalysis[[#This Row],[Target Market Salary]],"")</f>
        <v/>
      </c>
      <c r="P297" s="67" t="str">
        <f t="shared" si="18"/>
        <v/>
      </c>
      <c r="Q297" s="63">
        <f>IFERROR(CompensationAnalysis[[#This Row],[Current Base Salary]]-CompensationAnalysis[[#This Row],[Target Market Salary]],"")</f>
        <v>0</v>
      </c>
      <c r="R297" s="12"/>
      <c r="S297" s="63">
        <f t="shared" si="19"/>
        <v>0</v>
      </c>
      <c r="T297" s="63">
        <f>CompensationAnalysis[[#This Row],[Base Increase Amount $]]+CompensationAnalysis[[#This Row],[Current Base Salary]]</f>
        <v>0</v>
      </c>
      <c r="U297" s="67" t="str">
        <f>IFERROR(((CompensationAnalysis[[#This Row],[Current Base Salary]]+CompensationAnalysis[[#This Row],[Base Increase Amount $]]))/CompensationAnalysis[[#This Row],[Target Market Salary]],"")</f>
        <v/>
      </c>
      <c r="V297" s="28"/>
      <c r="X297" s="28"/>
    </row>
    <row r="298" spans="1:24" ht="13.8" x14ac:dyDescent="0.25">
      <c r="A298" s="8"/>
      <c r="B298" s="8"/>
      <c r="C298" s="8"/>
      <c r="D298" s="8"/>
      <c r="E298" s="8"/>
      <c r="F298" s="8"/>
      <c r="G298" s="10"/>
      <c r="H298" s="29" t="str">
        <f>IFERROR(VLOOKUP(F298,'Jobs to Benchmark'!#REF!,1,FALSE),"")</f>
        <v/>
      </c>
      <c r="I298" s="15"/>
      <c r="J298" s="63"/>
      <c r="K298" s="63"/>
      <c r="L298" s="64"/>
      <c r="M298" s="65"/>
      <c r="N298" s="63"/>
      <c r="O298" s="66" t="str">
        <f>IFERROR(CompensationAnalysis[[#This Row],[Salary Band Average]]/CompensationAnalysis[[#This Row],[Target Market Salary]],"")</f>
        <v/>
      </c>
      <c r="P298" s="67" t="str">
        <f t="shared" si="18"/>
        <v/>
      </c>
      <c r="Q298" s="63">
        <f>IFERROR(CompensationAnalysis[[#This Row],[Current Base Salary]]-CompensationAnalysis[[#This Row],[Target Market Salary]],"")</f>
        <v>0</v>
      </c>
      <c r="R298" s="12"/>
      <c r="S298" s="63">
        <f t="shared" si="19"/>
        <v>0</v>
      </c>
      <c r="T298" s="63">
        <f>CompensationAnalysis[[#This Row],[Base Increase Amount $]]+CompensationAnalysis[[#This Row],[Current Base Salary]]</f>
        <v>0</v>
      </c>
      <c r="U298" s="67" t="str">
        <f>IFERROR(((CompensationAnalysis[[#This Row],[Current Base Salary]]+CompensationAnalysis[[#This Row],[Base Increase Amount $]]))/CompensationAnalysis[[#This Row],[Target Market Salary]],"")</f>
        <v/>
      </c>
      <c r="V298" s="28"/>
      <c r="X298" s="28"/>
    </row>
    <row r="299" spans="1:24" ht="13.8" x14ac:dyDescent="0.25">
      <c r="A299" s="8"/>
      <c r="B299" s="8"/>
      <c r="C299" s="8"/>
      <c r="D299" s="8"/>
      <c r="E299" s="8"/>
      <c r="F299" s="8"/>
      <c r="G299" s="10"/>
      <c r="H299" s="29" t="str">
        <f>IFERROR(VLOOKUP(F299,'Jobs to Benchmark'!#REF!,1,FALSE),"")</f>
        <v/>
      </c>
      <c r="I299" s="15"/>
      <c r="J299" s="63"/>
      <c r="K299" s="63"/>
      <c r="L299" s="64"/>
      <c r="M299" s="65"/>
      <c r="N299" s="63"/>
      <c r="O299" s="66" t="str">
        <f>IFERROR(CompensationAnalysis[[#This Row],[Salary Band Average]]/CompensationAnalysis[[#This Row],[Target Market Salary]],"")</f>
        <v/>
      </c>
      <c r="P299" s="67" t="str">
        <f t="shared" si="18"/>
        <v/>
      </c>
      <c r="Q299" s="63">
        <f>IFERROR(CompensationAnalysis[[#This Row],[Current Base Salary]]-CompensationAnalysis[[#This Row],[Target Market Salary]],"")</f>
        <v>0</v>
      </c>
      <c r="R299" s="12"/>
      <c r="S299" s="63">
        <f t="shared" si="19"/>
        <v>0</v>
      </c>
      <c r="T299" s="63">
        <f>CompensationAnalysis[[#This Row],[Base Increase Amount $]]+CompensationAnalysis[[#This Row],[Current Base Salary]]</f>
        <v>0</v>
      </c>
      <c r="U299" s="67" t="str">
        <f>IFERROR(((CompensationAnalysis[[#This Row],[Current Base Salary]]+CompensationAnalysis[[#This Row],[Base Increase Amount $]]))/CompensationAnalysis[[#This Row],[Target Market Salary]],"")</f>
        <v/>
      </c>
      <c r="V299" s="28"/>
      <c r="X299" s="28"/>
    </row>
    <row r="300" spans="1:24" ht="13.8" x14ac:dyDescent="0.25">
      <c r="A300" s="8"/>
      <c r="B300" s="8"/>
      <c r="C300" s="8"/>
      <c r="D300" s="8"/>
      <c r="E300" s="8"/>
      <c r="F300" s="8"/>
      <c r="G300" s="10"/>
      <c r="H300" s="29" t="str">
        <f>IFERROR(VLOOKUP(F300,'Jobs to Benchmark'!#REF!,1,FALSE),"")</f>
        <v/>
      </c>
      <c r="I300" s="15"/>
      <c r="J300" s="63"/>
      <c r="K300" s="63"/>
      <c r="L300" s="64"/>
      <c r="M300" s="65"/>
      <c r="N300" s="63"/>
      <c r="O300" s="66" t="str">
        <f>IFERROR(CompensationAnalysis[[#This Row],[Salary Band Average]]/CompensationAnalysis[[#This Row],[Target Market Salary]],"")</f>
        <v/>
      </c>
      <c r="P300" s="67" t="str">
        <f t="shared" si="18"/>
        <v/>
      </c>
      <c r="Q300" s="63">
        <f>IFERROR(CompensationAnalysis[[#This Row],[Current Base Salary]]-CompensationAnalysis[[#This Row],[Target Market Salary]],"")</f>
        <v>0</v>
      </c>
      <c r="R300" s="12"/>
      <c r="S300" s="63">
        <f t="shared" si="19"/>
        <v>0</v>
      </c>
      <c r="T300" s="63">
        <f>CompensationAnalysis[[#This Row],[Base Increase Amount $]]+CompensationAnalysis[[#This Row],[Current Base Salary]]</f>
        <v>0</v>
      </c>
      <c r="U300" s="67" t="str">
        <f>IFERROR(((CompensationAnalysis[[#This Row],[Current Base Salary]]+CompensationAnalysis[[#This Row],[Base Increase Amount $]]))/CompensationAnalysis[[#This Row],[Target Market Salary]],"")</f>
        <v/>
      </c>
      <c r="V300" s="28"/>
      <c r="X300" s="28"/>
    </row>
    <row r="301" spans="1:24" ht="13.8" x14ac:dyDescent="0.25">
      <c r="A301" s="8"/>
      <c r="B301" s="8"/>
      <c r="C301" s="8"/>
      <c r="D301" s="8"/>
      <c r="E301" s="8"/>
      <c r="F301" s="8"/>
      <c r="G301" s="10"/>
      <c r="H301" s="29" t="str">
        <f>IFERROR(VLOOKUP(F301,'Jobs to Benchmark'!#REF!,1,FALSE),"")</f>
        <v/>
      </c>
      <c r="I301" s="15"/>
      <c r="J301" s="63"/>
      <c r="K301" s="63"/>
      <c r="L301" s="64"/>
      <c r="M301" s="65"/>
      <c r="N301" s="63"/>
      <c r="O301" s="66" t="str">
        <f>IFERROR(CompensationAnalysis[[#This Row],[Salary Band Average]]/CompensationAnalysis[[#This Row],[Target Market Salary]],"")</f>
        <v/>
      </c>
      <c r="P301" s="67" t="str">
        <f t="shared" si="18"/>
        <v/>
      </c>
      <c r="Q301" s="63">
        <f>IFERROR(CompensationAnalysis[[#This Row],[Current Base Salary]]-CompensationAnalysis[[#This Row],[Target Market Salary]],"")</f>
        <v>0</v>
      </c>
      <c r="R301" s="12"/>
      <c r="S301" s="63">
        <f t="shared" si="19"/>
        <v>0</v>
      </c>
      <c r="T301" s="63">
        <f>CompensationAnalysis[[#This Row],[Base Increase Amount $]]+CompensationAnalysis[[#This Row],[Current Base Salary]]</f>
        <v>0</v>
      </c>
      <c r="U301" s="67" t="str">
        <f>IFERROR(((CompensationAnalysis[[#This Row],[Current Base Salary]]+CompensationAnalysis[[#This Row],[Base Increase Amount $]]))/CompensationAnalysis[[#This Row],[Target Market Salary]],"")</f>
        <v/>
      </c>
      <c r="V301" s="28"/>
      <c r="X301" s="28"/>
    </row>
    <row r="302" spans="1:24" ht="13.8" x14ac:dyDescent="0.25">
      <c r="A302" s="8"/>
      <c r="B302" s="8"/>
      <c r="C302" s="8"/>
      <c r="D302" s="8"/>
      <c r="E302" s="8"/>
      <c r="F302" s="8"/>
      <c r="G302" s="10"/>
      <c r="H302" s="29" t="str">
        <f>IFERROR(VLOOKUP(F302,'Jobs to Benchmark'!#REF!,1,FALSE),"")</f>
        <v/>
      </c>
      <c r="I302" s="15"/>
      <c r="J302" s="63"/>
      <c r="K302" s="63"/>
      <c r="L302" s="64"/>
      <c r="M302" s="65"/>
      <c r="N302" s="63"/>
      <c r="O302" s="66" t="str">
        <f>IFERROR(CompensationAnalysis[[#This Row],[Salary Band Average]]/CompensationAnalysis[[#This Row],[Target Market Salary]],"")</f>
        <v/>
      </c>
      <c r="P302" s="67" t="str">
        <f t="shared" si="18"/>
        <v/>
      </c>
      <c r="Q302" s="63">
        <f>IFERROR(CompensationAnalysis[[#This Row],[Current Base Salary]]-CompensationAnalysis[[#This Row],[Target Market Salary]],"")</f>
        <v>0</v>
      </c>
      <c r="R302" s="12"/>
      <c r="S302" s="63">
        <f t="shared" si="19"/>
        <v>0</v>
      </c>
      <c r="T302" s="63">
        <f>CompensationAnalysis[[#This Row],[Base Increase Amount $]]+CompensationAnalysis[[#This Row],[Current Base Salary]]</f>
        <v>0</v>
      </c>
      <c r="U302" s="67" t="str">
        <f>IFERROR(((CompensationAnalysis[[#This Row],[Current Base Salary]]+CompensationAnalysis[[#This Row],[Base Increase Amount $]]))/CompensationAnalysis[[#This Row],[Target Market Salary]],"")</f>
        <v/>
      </c>
      <c r="V302" s="28"/>
      <c r="X302" s="28"/>
    </row>
    <row r="303" spans="1:24" ht="13.8" x14ac:dyDescent="0.25">
      <c r="A303" s="8"/>
      <c r="B303" s="8"/>
      <c r="C303" s="8"/>
      <c r="D303" s="8"/>
      <c r="E303" s="8"/>
      <c r="F303" s="8"/>
      <c r="G303" s="10"/>
      <c r="H303" s="29" t="str">
        <f>IFERROR(VLOOKUP(F303,'Jobs to Benchmark'!#REF!,1,FALSE),"")</f>
        <v/>
      </c>
      <c r="I303" s="15"/>
      <c r="J303" s="63"/>
      <c r="K303" s="63"/>
      <c r="L303" s="64"/>
      <c r="M303" s="65"/>
      <c r="N303" s="63"/>
      <c r="O303" s="66" t="str">
        <f>IFERROR(CompensationAnalysis[[#This Row],[Salary Band Average]]/CompensationAnalysis[[#This Row],[Target Market Salary]],"")</f>
        <v/>
      </c>
      <c r="P303" s="67" t="str">
        <f t="shared" si="18"/>
        <v/>
      </c>
      <c r="Q303" s="63">
        <f>IFERROR(CompensationAnalysis[[#This Row],[Current Base Salary]]-CompensationAnalysis[[#This Row],[Target Market Salary]],"")</f>
        <v>0</v>
      </c>
      <c r="R303" s="12"/>
      <c r="S303" s="63">
        <f t="shared" si="19"/>
        <v>0</v>
      </c>
      <c r="T303" s="63">
        <f>CompensationAnalysis[[#This Row],[Base Increase Amount $]]+CompensationAnalysis[[#This Row],[Current Base Salary]]</f>
        <v>0</v>
      </c>
      <c r="U303" s="67" t="str">
        <f>IFERROR(((CompensationAnalysis[[#This Row],[Current Base Salary]]+CompensationAnalysis[[#This Row],[Base Increase Amount $]]))/CompensationAnalysis[[#This Row],[Target Market Salary]],"")</f>
        <v/>
      </c>
      <c r="V303" s="28"/>
      <c r="X303" s="28"/>
    </row>
    <row r="304" spans="1:24" ht="13.8" x14ac:dyDescent="0.25">
      <c r="A304" s="8"/>
      <c r="B304" s="8"/>
      <c r="C304" s="8"/>
      <c r="D304" s="8"/>
      <c r="E304" s="8"/>
      <c r="F304" s="8"/>
      <c r="G304" s="10"/>
      <c r="H304" s="29" t="str">
        <f>IFERROR(VLOOKUP(F304,'Jobs to Benchmark'!#REF!,1,FALSE),"")</f>
        <v/>
      </c>
      <c r="I304" s="15"/>
      <c r="J304" s="63"/>
      <c r="K304" s="63"/>
      <c r="L304" s="64"/>
      <c r="M304" s="65"/>
      <c r="N304" s="63"/>
      <c r="O304" s="66" t="str">
        <f>IFERROR(CompensationAnalysis[[#This Row],[Salary Band Average]]/CompensationAnalysis[[#This Row],[Target Market Salary]],"")</f>
        <v/>
      </c>
      <c r="P304" s="67" t="str">
        <f t="shared" si="18"/>
        <v/>
      </c>
      <c r="Q304" s="63">
        <f>IFERROR(CompensationAnalysis[[#This Row],[Current Base Salary]]-CompensationAnalysis[[#This Row],[Target Market Salary]],"")</f>
        <v>0</v>
      </c>
      <c r="R304" s="12"/>
      <c r="S304" s="63">
        <f t="shared" si="19"/>
        <v>0</v>
      </c>
      <c r="T304" s="63">
        <f>CompensationAnalysis[[#This Row],[Base Increase Amount $]]+CompensationAnalysis[[#This Row],[Current Base Salary]]</f>
        <v>0</v>
      </c>
      <c r="U304" s="67" t="str">
        <f>IFERROR(((CompensationAnalysis[[#This Row],[Current Base Salary]]+CompensationAnalysis[[#This Row],[Base Increase Amount $]]))/CompensationAnalysis[[#This Row],[Target Market Salary]],"")</f>
        <v/>
      </c>
      <c r="V304" s="28"/>
      <c r="X304" s="28"/>
    </row>
    <row r="305" spans="1:24" ht="13.8" x14ac:dyDescent="0.25">
      <c r="A305" s="8"/>
      <c r="B305" s="8"/>
      <c r="C305" s="8"/>
      <c r="D305" s="8"/>
      <c r="E305" s="8"/>
      <c r="F305" s="8"/>
      <c r="G305" s="10"/>
      <c r="H305" s="29" t="str">
        <f>IFERROR(VLOOKUP(F305,'Jobs to Benchmark'!#REF!,1,FALSE),"")</f>
        <v/>
      </c>
      <c r="I305" s="15"/>
      <c r="J305" s="63"/>
      <c r="K305" s="63"/>
      <c r="L305" s="64"/>
      <c r="M305" s="65"/>
      <c r="N305" s="63"/>
      <c r="O305" s="66" t="str">
        <f>IFERROR(CompensationAnalysis[[#This Row],[Salary Band Average]]/CompensationAnalysis[[#This Row],[Target Market Salary]],"")</f>
        <v/>
      </c>
      <c r="P305" s="67" t="str">
        <f t="shared" si="18"/>
        <v/>
      </c>
      <c r="Q305" s="63">
        <f>IFERROR(CompensationAnalysis[[#This Row],[Current Base Salary]]-CompensationAnalysis[[#This Row],[Target Market Salary]],"")</f>
        <v>0</v>
      </c>
      <c r="R305" s="12"/>
      <c r="S305" s="63">
        <f t="shared" si="19"/>
        <v>0</v>
      </c>
      <c r="T305" s="63">
        <f>CompensationAnalysis[[#This Row],[Base Increase Amount $]]+CompensationAnalysis[[#This Row],[Current Base Salary]]</f>
        <v>0</v>
      </c>
      <c r="U305" s="67" t="str">
        <f>IFERROR(((CompensationAnalysis[[#This Row],[Current Base Salary]]+CompensationAnalysis[[#This Row],[Base Increase Amount $]]))/CompensationAnalysis[[#This Row],[Target Market Salary]],"")</f>
        <v/>
      </c>
      <c r="V305" s="28"/>
      <c r="X305" s="28"/>
    </row>
    <row r="306" spans="1:24" ht="13.8" x14ac:dyDescent="0.25">
      <c r="A306" s="8"/>
      <c r="B306" s="8"/>
      <c r="C306" s="8"/>
      <c r="D306" s="8"/>
      <c r="E306" s="8"/>
      <c r="F306" s="8"/>
      <c r="G306" s="10"/>
      <c r="H306" s="29" t="str">
        <f>IFERROR(VLOOKUP(F306,'Jobs to Benchmark'!#REF!,1,FALSE),"")</f>
        <v/>
      </c>
      <c r="I306" s="15"/>
      <c r="J306" s="63"/>
      <c r="K306" s="63"/>
      <c r="L306" s="64"/>
      <c r="M306" s="65"/>
      <c r="N306" s="63"/>
      <c r="O306" s="66" t="str">
        <f>IFERROR(CompensationAnalysis[[#This Row],[Salary Band Average]]/CompensationAnalysis[[#This Row],[Target Market Salary]],"")</f>
        <v/>
      </c>
      <c r="P306" s="67" t="str">
        <f t="shared" si="18"/>
        <v/>
      </c>
      <c r="Q306" s="63">
        <f>IFERROR(CompensationAnalysis[[#This Row],[Current Base Salary]]-CompensationAnalysis[[#This Row],[Target Market Salary]],"")</f>
        <v>0</v>
      </c>
      <c r="R306" s="12"/>
      <c r="S306" s="63">
        <f t="shared" si="19"/>
        <v>0</v>
      </c>
      <c r="T306" s="63">
        <f>CompensationAnalysis[[#This Row],[Base Increase Amount $]]+CompensationAnalysis[[#This Row],[Current Base Salary]]</f>
        <v>0</v>
      </c>
      <c r="U306" s="67" t="str">
        <f>IFERROR(((CompensationAnalysis[[#This Row],[Current Base Salary]]+CompensationAnalysis[[#This Row],[Base Increase Amount $]]))/CompensationAnalysis[[#This Row],[Target Market Salary]],"")</f>
        <v/>
      </c>
      <c r="V306" s="28"/>
      <c r="X306" s="28"/>
    </row>
    <row r="307" spans="1:24" ht="13.8" x14ac:dyDescent="0.25">
      <c r="A307" s="8"/>
      <c r="B307" s="8"/>
      <c r="C307" s="8"/>
      <c r="D307" s="8"/>
      <c r="E307" s="8"/>
      <c r="F307" s="8"/>
      <c r="G307" s="10"/>
      <c r="H307" s="29" t="str">
        <f>IFERROR(VLOOKUP(F307,'Jobs to Benchmark'!#REF!,1,FALSE),"")</f>
        <v/>
      </c>
      <c r="I307" s="15"/>
      <c r="J307" s="63"/>
      <c r="K307" s="63"/>
      <c r="L307" s="64"/>
      <c r="M307" s="65"/>
      <c r="N307" s="63"/>
      <c r="O307" s="66" t="str">
        <f>IFERROR(CompensationAnalysis[[#This Row],[Salary Band Average]]/CompensationAnalysis[[#This Row],[Target Market Salary]],"")</f>
        <v/>
      </c>
      <c r="P307" s="67" t="str">
        <f t="shared" si="18"/>
        <v/>
      </c>
      <c r="Q307" s="63">
        <f>IFERROR(CompensationAnalysis[[#This Row],[Current Base Salary]]-CompensationAnalysis[[#This Row],[Target Market Salary]],"")</f>
        <v>0</v>
      </c>
      <c r="R307" s="12"/>
      <c r="S307" s="63">
        <f t="shared" si="19"/>
        <v>0</v>
      </c>
      <c r="T307" s="63">
        <f>CompensationAnalysis[[#This Row],[Base Increase Amount $]]+CompensationAnalysis[[#This Row],[Current Base Salary]]</f>
        <v>0</v>
      </c>
      <c r="U307" s="67" t="str">
        <f>IFERROR(((CompensationAnalysis[[#This Row],[Current Base Salary]]+CompensationAnalysis[[#This Row],[Base Increase Amount $]]))/CompensationAnalysis[[#This Row],[Target Market Salary]],"")</f>
        <v/>
      </c>
      <c r="V307" s="28"/>
      <c r="X307" s="28"/>
    </row>
    <row r="308" spans="1:24" ht="13.8" x14ac:dyDescent="0.25">
      <c r="A308" s="8"/>
      <c r="B308" s="8"/>
      <c r="C308" s="8"/>
      <c r="D308" s="8"/>
      <c r="E308" s="8"/>
      <c r="F308" s="8"/>
      <c r="G308" s="10"/>
      <c r="H308" s="29" t="str">
        <f>IFERROR(VLOOKUP(F308,'Jobs to Benchmark'!#REF!,1,FALSE),"")</f>
        <v/>
      </c>
      <c r="I308" s="15"/>
      <c r="J308" s="63"/>
      <c r="K308" s="63"/>
      <c r="L308" s="64"/>
      <c r="M308" s="65"/>
      <c r="N308" s="63"/>
      <c r="O308" s="66" t="str">
        <f>IFERROR(CompensationAnalysis[[#This Row],[Salary Band Average]]/CompensationAnalysis[[#This Row],[Target Market Salary]],"")</f>
        <v/>
      </c>
      <c r="P308" s="67" t="str">
        <f t="shared" si="18"/>
        <v/>
      </c>
      <c r="Q308" s="63">
        <f>IFERROR(CompensationAnalysis[[#This Row],[Current Base Salary]]-CompensationAnalysis[[#This Row],[Target Market Salary]],"")</f>
        <v>0</v>
      </c>
      <c r="R308" s="12"/>
      <c r="S308" s="63">
        <f t="shared" si="19"/>
        <v>0</v>
      </c>
      <c r="T308" s="63">
        <f>CompensationAnalysis[[#This Row],[Base Increase Amount $]]+CompensationAnalysis[[#This Row],[Current Base Salary]]</f>
        <v>0</v>
      </c>
      <c r="U308" s="67" t="str">
        <f>IFERROR(((CompensationAnalysis[[#This Row],[Current Base Salary]]+CompensationAnalysis[[#This Row],[Base Increase Amount $]]))/CompensationAnalysis[[#This Row],[Target Market Salary]],"")</f>
        <v/>
      </c>
      <c r="V308" s="28"/>
      <c r="X308" s="28"/>
    </row>
    <row r="309" spans="1:24" ht="13.8" x14ac:dyDescent="0.25">
      <c r="A309" s="8"/>
      <c r="B309" s="8"/>
      <c r="C309" s="8"/>
      <c r="D309" s="8"/>
      <c r="E309" s="8"/>
      <c r="F309" s="8"/>
      <c r="G309" s="10"/>
      <c r="H309" s="29" t="str">
        <f>IFERROR(VLOOKUP(F309,'Jobs to Benchmark'!#REF!,1,FALSE),"")</f>
        <v/>
      </c>
      <c r="I309" s="15"/>
      <c r="J309" s="63"/>
      <c r="K309" s="63"/>
      <c r="L309" s="64"/>
      <c r="M309" s="65"/>
      <c r="N309" s="63"/>
      <c r="O309" s="66" t="str">
        <f>IFERROR(CompensationAnalysis[[#This Row],[Salary Band Average]]/CompensationAnalysis[[#This Row],[Target Market Salary]],"")</f>
        <v/>
      </c>
      <c r="P309" s="67" t="str">
        <f t="shared" si="18"/>
        <v/>
      </c>
      <c r="Q309" s="63">
        <f>IFERROR(CompensationAnalysis[[#This Row],[Current Base Salary]]-CompensationAnalysis[[#This Row],[Target Market Salary]],"")</f>
        <v>0</v>
      </c>
      <c r="R309" s="12"/>
      <c r="S309" s="63">
        <f t="shared" si="19"/>
        <v>0</v>
      </c>
      <c r="T309" s="63">
        <f>CompensationAnalysis[[#This Row],[Base Increase Amount $]]+CompensationAnalysis[[#This Row],[Current Base Salary]]</f>
        <v>0</v>
      </c>
      <c r="U309" s="67" t="str">
        <f>IFERROR(((CompensationAnalysis[[#This Row],[Current Base Salary]]+CompensationAnalysis[[#This Row],[Base Increase Amount $]]))/CompensationAnalysis[[#This Row],[Target Market Salary]],"")</f>
        <v/>
      </c>
      <c r="V309" s="28"/>
      <c r="X309" s="28"/>
    </row>
    <row r="310" spans="1:24" ht="13.8" x14ac:dyDescent="0.25">
      <c r="A310" s="8"/>
      <c r="B310" s="8"/>
      <c r="C310" s="8"/>
      <c r="D310" s="8"/>
      <c r="E310" s="8"/>
      <c r="F310" s="8"/>
      <c r="G310" s="10"/>
      <c r="H310" s="29" t="str">
        <f>IFERROR(VLOOKUP(F310,'Jobs to Benchmark'!#REF!,1,FALSE),"")</f>
        <v/>
      </c>
      <c r="I310" s="15"/>
      <c r="J310" s="63"/>
      <c r="K310" s="63"/>
      <c r="L310" s="64"/>
      <c r="M310" s="65"/>
      <c r="N310" s="63"/>
      <c r="O310" s="66" t="str">
        <f>IFERROR(CompensationAnalysis[[#This Row],[Salary Band Average]]/CompensationAnalysis[[#This Row],[Target Market Salary]],"")</f>
        <v/>
      </c>
      <c r="P310" s="67" t="str">
        <f t="shared" si="18"/>
        <v/>
      </c>
      <c r="Q310" s="63">
        <f>IFERROR(CompensationAnalysis[[#This Row],[Current Base Salary]]-CompensationAnalysis[[#This Row],[Target Market Salary]],"")</f>
        <v>0</v>
      </c>
      <c r="R310" s="12"/>
      <c r="S310" s="63">
        <f t="shared" si="19"/>
        <v>0</v>
      </c>
      <c r="T310" s="63">
        <f>CompensationAnalysis[[#This Row],[Base Increase Amount $]]+CompensationAnalysis[[#This Row],[Current Base Salary]]</f>
        <v>0</v>
      </c>
      <c r="U310" s="67" t="str">
        <f>IFERROR(((CompensationAnalysis[[#This Row],[Current Base Salary]]+CompensationAnalysis[[#This Row],[Base Increase Amount $]]))/CompensationAnalysis[[#This Row],[Target Market Salary]],"")</f>
        <v/>
      </c>
      <c r="V310" s="28"/>
      <c r="X310" s="28"/>
    </row>
    <row r="311" spans="1:24" ht="13.8" x14ac:dyDescent="0.25">
      <c r="A311" s="8"/>
      <c r="B311" s="8"/>
      <c r="C311" s="8"/>
      <c r="D311" s="8"/>
      <c r="E311" s="8"/>
      <c r="F311" s="8"/>
      <c r="G311" s="10"/>
      <c r="H311" s="29" t="str">
        <f>IFERROR(VLOOKUP(F311,'Jobs to Benchmark'!#REF!,1,FALSE),"")</f>
        <v/>
      </c>
      <c r="I311" s="15"/>
      <c r="J311" s="63"/>
      <c r="K311" s="63"/>
      <c r="L311" s="64"/>
      <c r="M311" s="65"/>
      <c r="N311" s="63"/>
      <c r="O311" s="66" t="str">
        <f>IFERROR(CompensationAnalysis[[#This Row],[Salary Band Average]]/CompensationAnalysis[[#This Row],[Target Market Salary]],"")</f>
        <v/>
      </c>
      <c r="P311" s="67" t="str">
        <f t="shared" si="18"/>
        <v/>
      </c>
      <c r="Q311" s="63">
        <f>IFERROR(CompensationAnalysis[[#This Row],[Current Base Salary]]-CompensationAnalysis[[#This Row],[Target Market Salary]],"")</f>
        <v>0</v>
      </c>
      <c r="R311" s="12"/>
      <c r="S311" s="63">
        <f t="shared" si="19"/>
        <v>0</v>
      </c>
      <c r="T311" s="63">
        <f>CompensationAnalysis[[#This Row],[Base Increase Amount $]]+CompensationAnalysis[[#This Row],[Current Base Salary]]</f>
        <v>0</v>
      </c>
      <c r="U311" s="67" t="str">
        <f>IFERROR(((CompensationAnalysis[[#This Row],[Current Base Salary]]+CompensationAnalysis[[#This Row],[Base Increase Amount $]]))/CompensationAnalysis[[#This Row],[Target Market Salary]],"")</f>
        <v/>
      </c>
      <c r="V311" s="28"/>
      <c r="X311" s="28"/>
    </row>
    <row r="312" spans="1:24" ht="13.8" x14ac:dyDescent="0.25">
      <c r="A312" s="8"/>
      <c r="B312" s="8"/>
      <c r="C312" s="8"/>
      <c r="D312" s="8"/>
      <c r="E312" s="8"/>
      <c r="F312" s="8"/>
      <c r="G312" s="10"/>
      <c r="H312" s="29" t="str">
        <f>IFERROR(VLOOKUP(F312,'Jobs to Benchmark'!#REF!,1,FALSE),"")</f>
        <v/>
      </c>
      <c r="I312" s="15"/>
      <c r="J312" s="63"/>
      <c r="K312" s="63"/>
      <c r="L312" s="64"/>
      <c r="M312" s="65"/>
      <c r="N312" s="63"/>
      <c r="O312" s="66" t="str">
        <f>IFERROR(CompensationAnalysis[[#This Row],[Salary Band Average]]/CompensationAnalysis[[#This Row],[Target Market Salary]],"")</f>
        <v/>
      </c>
      <c r="P312" s="67" t="str">
        <f t="shared" si="18"/>
        <v/>
      </c>
      <c r="Q312" s="63">
        <f>IFERROR(CompensationAnalysis[[#This Row],[Current Base Salary]]-CompensationAnalysis[[#This Row],[Target Market Salary]],"")</f>
        <v>0</v>
      </c>
      <c r="R312" s="12"/>
      <c r="S312" s="63">
        <f t="shared" si="19"/>
        <v>0</v>
      </c>
      <c r="T312" s="63">
        <f>CompensationAnalysis[[#This Row],[Base Increase Amount $]]+CompensationAnalysis[[#This Row],[Current Base Salary]]</f>
        <v>0</v>
      </c>
      <c r="U312" s="67" t="str">
        <f>IFERROR(((CompensationAnalysis[[#This Row],[Current Base Salary]]+CompensationAnalysis[[#This Row],[Base Increase Amount $]]))/CompensationAnalysis[[#This Row],[Target Market Salary]],"")</f>
        <v/>
      </c>
      <c r="V312" s="28"/>
      <c r="X312" s="28"/>
    </row>
    <row r="313" spans="1:24" ht="13.8" x14ac:dyDescent="0.25">
      <c r="A313" s="8"/>
      <c r="B313" s="8"/>
      <c r="C313" s="8"/>
      <c r="D313" s="8"/>
      <c r="E313" s="8"/>
      <c r="F313" s="8"/>
      <c r="G313" s="10"/>
      <c r="H313" s="29" t="str">
        <f>IFERROR(VLOOKUP(F313,'Jobs to Benchmark'!#REF!,1,FALSE),"")</f>
        <v/>
      </c>
      <c r="I313" s="15"/>
      <c r="J313" s="63"/>
      <c r="K313" s="63"/>
      <c r="L313" s="64"/>
      <c r="M313" s="65"/>
      <c r="N313" s="63"/>
      <c r="O313" s="66" t="str">
        <f>IFERROR(CompensationAnalysis[[#This Row],[Salary Band Average]]/CompensationAnalysis[[#This Row],[Target Market Salary]],"")</f>
        <v/>
      </c>
      <c r="P313" s="67" t="str">
        <f t="shared" si="18"/>
        <v/>
      </c>
      <c r="Q313" s="63">
        <f>IFERROR(CompensationAnalysis[[#This Row],[Current Base Salary]]-CompensationAnalysis[[#This Row],[Target Market Salary]],"")</f>
        <v>0</v>
      </c>
      <c r="R313" s="12"/>
      <c r="S313" s="63">
        <f t="shared" si="19"/>
        <v>0</v>
      </c>
      <c r="T313" s="63">
        <f>CompensationAnalysis[[#This Row],[Base Increase Amount $]]+CompensationAnalysis[[#This Row],[Current Base Salary]]</f>
        <v>0</v>
      </c>
      <c r="U313" s="67" t="str">
        <f>IFERROR(((CompensationAnalysis[[#This Row],[Current Base Salary]]+CompensationAnalysis[[#This Row],[Base Increase Amount $]]))/CompensationAnalysis[[#This Row],[Target Market Salary]],"")</f>
        <v/>
      </c>
      <c r="V313" s="28"/>
      <c r="X313" s="28"/>
    </row>
    <row r="314" spans="1:24" ht="13.8" x14ac:dyDescent="0.25">
      <c r="A314" s="8"/>
      <c r="B314" s="8"/>
      <c r="C314" s="8"/>
      <c r="D314" s="8"/>
      <c r="E314" s="8"/>
      <c r="F314" s="8"/>
      <c r="G314" s="10"/>
      <c r="H314" s="29" t="str">
        <f>IFERROR(VLOOKUP(F314,'Jobs to Benchmark'!#REF!,1,FALSE),"")</f>
        <v/>
      </c>
      <c r="I314" s="15"/>
      <c r="J314" s="63"/>
      <c r="K314" s="63"/>
      <c r="L314" s="64"/>
      <c r="M314" s="65"/>
      <c r="N314" s="63"/>
      <c r="O314" s="66" t="str">
        <f>IFERROR(CompensationAnalysis[[#This Row],[Salary Band Average]]/CompensationAnalysis[[#This Row],[Target Market Salary]],"")</f>
        <v/>
      </c>
      <c r="P314" s="67" t="str">
        <f t="shared" si="18"/>
        <v/>
      </c>
      <c r="Q314" s="63">
        <f>IFERROR(CompensationAnalysis[[#This Row],[Current Base Salary]]-CompensationAnalysis[[#This Row],[Target Market Salary]],"")</f>
        <v>0</v>
      </c>
      <c r="R314" s="12"/>
      <c r="S314" s="63">
        <f t="shared" si="19"/>
        <v>0</v>
      </c>
      <c r="T314" s="63">
        <f>CompensationAnalysis[[#This Row],[Base Increase Amount $]]+CompensationAnalysis[[#This Row],[Current Base Salary]]</f>
        <v>0</v>
      </c>
      <c r="U314" s="67" t="str">
        <f>IFERROR(((CompensationAnalysis[[#This Row],[Current Base Salary]]+CompensationAnalysis[[#This Row],[Base Increase Amount $]]))/CompensationAnalysis[[#This Row],[Target Market Salary]],"")</f>
        <v/>
      </c>
      <c r="V314" s="28"/>
      <c r="X314" s="28"/>
    </row>
    <row r="315" spans="1:24" ht="13.8" x14ac:dyDescent="0.25">
      <c r="A315" s="8"/>
      <c r="B315" s="8"/>
      <c r="C315" s="8"/>
      <c r="D315" s="8"/>
      <c r="E315" s="8"/>
      <c r="F315" s="8"/>
      <c r="G315" s="10"/>
      <c r="H315" s="29" t="str">
        <f>IFERROR(VLOOKUP(F315,'Jobs to Benchmark'!#REF!,1,FALSE),"")</f>
        <v/>
      </c>
      <c r="I315" s="15"/>
      <c r="J315" s="63"/>
      <c r="K315" s="63"/>
      <c r="L315" s="64"/>
      <c r="M315" s="65"/>
      <c r="N315" s="63"/>
      <c r="O315" s="66" t="str">
        <f>IFERROR(CompensationAnalysis[[#This Row],[Salary Band Average]]/CompensationAnalysis[[#This Row],[Target Market Salary]],"")</f>
        <v/>
      </c>
      <c r="P315" s="67" t="str">
        <f t="shared" si="18"/>
        <v/>
      </c>
      <c r="Q315" s="63">
        <f>IFERROR(CompensationAnalysis[[#This Row],[Current Base Salary]]-CompensationAnalysis[[#This Row],[Target Market Salary]],"")</f>
        <v>0</v>
      </c>
      <c r="R315" s="12"/>
      <c r="S315" s="63">
        <f t="shared" si="19"/>
        <v>0</v>
      </c>
      <c r="T315" s="63">
        <f>CompensationAnalysis[[#This Row],[Base Increase Amount $]]+CompensationAnalysis[[#This Row],[Current Base Salary]]</f>
        <v>0</v>
      </c>
      <c r="U315" s="67" t="str">
        <f>IFERROR(((CompensationAnalysis[[#This Row],[Current Base Salary]]+CompensationAnalysis[[#This Row],[Base Increase Amount $]]))/CompensationAnalysis[[#This Row],[Target Market Salary]],"")</f>
        <v/>
      </c>
      <c r="V315" s="28"/>
      <c r="X315" s="28"/>
    </row>
    <row r="316" spans="1:24" ht="13.8" x14ac:dyDescent="0.25">
      <c r="A316" s="8"/>
      <c r="B316" s="8"/>
      <c r="C316" s="8"/>
      <c r="D316" s="8"/>
      <c r="E316" s="8"/>
      <c r="F316" s="8"/>
      <c r="G316" s="10"/>
      <c r="H316" s="29" t="str">
        <f>IFERROR(VLOOKUP(F316,'Jobs to Benchmark'!#REF!,1,FALSE),"")</f>
        <v/>
      </c>
      <c r="I316" s="15"/>
      <c r="J316" s="63"/>
      <c r="K316" s="63"/>
      <c r="L316" s="64"/>
      <c r="M316" s="65"/>
      <c r="N316" s="63"/>
      <c r="O316" s="66" t="str">
        <f>IFERROR(CompensationAnalysis[[#This Row],[Salary Band Average]]/CompensationAnalysis[[#This Row],[Target Market Salary]],"")</f>
        <v/>
      </c>
      <c r="P316" s="67" t="str">
        <f t="shared" si="18"/>
        <v/>
      </c>
      <c r="Q316" s="63">
        <f>IFERROR(CompensationAnalysis[[#This Row],[Current Base Salary]]-CompensationAnalysis[[#This Row],[Target Market Salary]],"")</f>
        <v>0</v>
      </c>
      <c r="R316" s="12"/>
      <c r="S316" s="63">
        <f t="shared" si="19"/>
        <v>0</v>
      </c>
      <c r="T316" s="63">
        <f>CompensationAnalysis[[#This Row],[Base Increase Amount $]]+CompensationAnalysis[[#This Row],[Current Base Salary]]</f>
        <v>0</v>
      </c>
      <c r="U316" s="67" t="str">
        <f>IFERROR(((CompensationAnalysis[[#This Row],[Current Base Salary]]+CompensationAnalysis[[#This Row],[Base Increase Amount $]]))/CompensationAnalysis[[#This Row],[Target Market Salary]],"")</f>
        <v/>
      </c>
      <c r="V316" s="28"/>
      <c r="X316" s="28"/>
    </row>
    <row r="317" spans="1:24" ht="13.8" x14ac:dyDescent="0.25">
      <c r="A317" s="8"/>
      <c r="B317" s="8"/>
      <c r="C317" s="8"/>
      <c r="D317" s="8"/>
      <c r="E317" s="8"/>
      <c r="F317" s="8"/>
      <c r="G317" s="10"/>
      <c r="H317" s="29" t="str">
        <f>IFERROR(VLOOKUP(F317,'Jobs to Benchmark'!#REF!,1,FALSE),"")</f>
        <v/>
      </c>
      <c r="I317" s="15"/>
      <c r="J317" s="63"/>
      <c r="K317" s="63"/>
      <c r="L317" s="64"/>
      <c r="M317" s="65"/>
      <c r="N317" s="63"/>
      <c r="O317" s="66" t="str">
        <f>IFERROR(CompensationAnalysis[[#This Row],[Salary Band Average]]/CompensationAnalysis[[#This Row],[Target Market Salary]],"")</f>
        <v/>
      </c>
      <c r="P317" s="67" t="str">
        <f t="shared" si="18"/>
        <v/>
      </c>
      <c r="Q317" s="63">
        <f>IFERROR(CompensationAnalysis[[#This Row],[Current Base Salary]]-CompensationAnalysis[[#This Row],[Target Market Salary]],"")</f>
        <v>0</v>
      </c>
      <c r="R317" s="12"/>
      <c r="S317" s="63">
        <f t="shared" si="19"/>
        <v>0</v>
      </c>
      <c r="T317" s="63">
        <f>CompensationAnalysis[[#This Row],[Base Increase Amount $]]+CompensationAnalysis[[#This Row],[Current Base Salary]]</f>
        <v>0</v>
      </c>
      <c r="U317" s="67" t="str">
        <f>IFERROR(((CompensationAnalysis[[#This Row],[Current Base Salary]]+CompensationAnalysis[[#This Row],[Base Increase Amount $]]))/CompensationAnalysis[[#This Row],[Target Market Salary]],"")</f>
        <v/>
      </c>
      <c r="V317" s="28"/>
      <c r="X317" s="28"/>
    </row>
    <row r="318" spans="1:24" ht="13.8" x14ac:dyDescent="0.25">
      <c r="A318" s="8"/>
      <c r="B318" s="8"/>
      <c r="C318" s="8"/>
      <c r="D318" s="8"/>
      <c r="E318" s="8"/>
      <c r="F318" s="8"/>
      <c r="G318" s="10"/>
      <c r="H318" s="29" t="str">
        <f>IFERROR(VLOOKUP(F318,'Jobs to Benchmark'!#REF!,1,FALSE),"")</f>
        <v/>
      </c>
      <c r="I318" s="15"/>
      <c r="J318" s="63"/>
      <c r="K318" s="63"/>
      <c r="L318" s="64"/>
      <c r="M318" s="65"/>
      <c r="N318" s="63"/>
      <c r="O318" s="66" t="str">
        <f>IFERROR(CompensationAnalysis[[#This Row],[Salary Band Average]]/CompensationAnalysis[[#This Row],[Target Market Salary]],"")</f>
        <v/>
      </c>
      <c r="P318" s="67" t="str">
        <f t="shared" si="18"/>
        <v/>
      </c>
      <c r="Q318" s="63">
        <f>IFERROR(CompensationAnalysis[[#This Row],[Current Base Salary]]-CompensationAnalysis[[#This Row],[Target Market Salary]],"")</f>
        <v>0</v>
      </c>
      <c r="R318" s="12"/>
      <c r="S318" s="63">
        <f t="shared" si="19"/>
        <v>0</v>
      </c>
      <c r="T318" s="63">
        <f>CompensationAnalysis[[#This Row],[Base Increase Amount $]]+CompensationAnalysis[[#This Row],[Current Base Salary]]</f>
        <v>0</v>
      </c>
      <c r="U318" s="67" t="str">
        <f>IFERROR(((CompensationAnalysis[[#This Row],[Current Base Salary]]+CompensationAnalysis[[#This Row],[Base Increase Amount $]]))/CompensationAnalysis[[#This Row],[Target Market Salary]],"")</f>
        <v/>
      </c>
      <c r="V318" s="28"/>
      <c r="X318" s="28"/>
    </row>
    <row r="319" spans="1:24" ht="13.8" x14ac:dyDescent="0.25">
      <c r="A319" s="8"/>
      <c r="B319" s="8"/>
      <c r="C319" s="8"/>
      <c r="D319" s="8"/>
      <c r="E319" s="8"/>
      <c r="F319" s="8"/>
      <c r="G319" s="10"/>
      <c r="H319" s="29" t="str">
        <f>IFERROR(VLOOKUP(F319,'Jobs to Benchmark'!#REF!,1,FALSE),"")</f>
        <v/>
      </c>
      <c r="I319" s="15"/>
      <c r="J319" s="63"/>
      <c r="K319" s="63"/>
      <c r="L319" s="64"/>
      <c r="M319" s="65"/>
      <c r="N319" s="63"/>
      <c r="O319" s="66" t="str">
        <f>IFERROR(CompensationAnalysis[[#This Row],[Salary Band Average]]/CompensationAnalysis[[#This Row],[Target Market Salary]],"")</f>
        <v/>
      </c>
      <c r="P319" s="67" t="str">
        <f t="shared" si="18"/>
        <v/>
      </c>
      <c r="Q319" s="63">
        <f>IFERROR(CompensationAnalysis[[#This Row],[Current Base Salary]]-CompensationAnalysis[[#This Row],[Target Market Salary]],"")</f>
        <v>0</v>
      </c>
      <c r="R319" s="12"/>
      <c r="S319" s="63">
        <f t="shared" si="19"/>
        <v>0</v>
      </c>
      <c r="T319" s="63">
        <f>CompensationAnalysis[[#This Row],[Base Increase Amount $]]+CompensationAnalysis[[#This Row],[Current Base Salary]]</f>
        <v>0</v>
      </c>
      <c r="U319" s="67" t="str">
        <f>IFERROR(((CompensationAnalysis[[#This Row],[Current Base Salary]]+CompensationAnalysis[[#This Row],[Base Increase Amount $]]))/CompensationAnalysis[[#This Row],[Target Market Salary]],"")</f>
        <v/>
      </c>
      <c r="V319" s="28"/>
      <c r="X319" s="28"/>
    </row>
    <row r="320" spans="1:24" ht="13.8" x14ac:dyDescent="0.25">
      <c r="A320" s="8"/>
      <c r="B320" s="8"/>
      <c r="C320" s="8"/>
      <c r="D320" s="8"/>
      <c r="E320" s="8"/>
      <c r="F320" s="8"/>
      <c r="G320" s="10"/>
      <c r="H320" s="29" t="str">
        <f>IFERROR(VLOOKUP(F320,'Jobs to Benchmark'!#REF!,1,FALSE),"")</f>
        <v/>
      </c>
      <c r="I320" s="15"/>
      <c r="J320" s="63"/>
      <c r="K320" s="63"/>
      <c r="L320" s="64"/>
      <c r="M320" s="65"/>
      <c r="N320" s="63"/>
      <c r="O320" s="66" t="str">
        <f>IFERROR(CompensationAnalysis[[#This Row],[Salary Band Average]]/CompensationAnalysis[[#This Row],[Target Market Salary]],"")</f>
        <v/>
      </c>
      <c r="P320" s="67" t="str">
        <f t="shared" si="18"/>
        <v/>
      </c>
      <c r="Q320" s="63">
        <f>IFERROR(CompensationAnalysis[[#This Row],[Current Base Salary]]-CompensationAnalysis[[#This Row],[Target Market Salary]],"")</f>
        <v>0</v>
      </c>
      <c r="R320" s="12"/>
      <c r="S320" s="63">
        <f t="shared" si="19"/>
        <v>0</v>
      </c>
      <c r="T320" s="63">
        <f>CompensationAnalysis[[#This Row],[Base Increase Amount $]]+CompensationAnalysis[[#This Row],[Current Base Salary]]</f>
        <v>0</v>
      </c>
      <c r="U320" s="67" t="str">
        <f>IFERROR(((CompensationAnalysis[[#This Row],[Current Base Salary]]+CompensationAnalysis[[#This Row],[Base Increase Amount $]]))/CompensationAnalysis[[#This Row],[Target Market Salary]],"")</f>
        <v/>
      </c>
      <c r="V320" s="28"/>
      <c r="X320" s="28"/>
    </row>
    <row r="321" spans="1:24" ht="13.8" x14ac:dyDescent="0.25">
      <c r="A321" s="8"/>
      <c r="B321" s="8"/>
      <c r="C321" s="8"/>
      <c r="D321" s="8"/>
      <c r="E321" s="8"/>
      <c r="F321" s="8"/>
      <c r="G321" s="10"/>
      <c r="H321" s="29" t="str">
        <f>IFERROR(VLOOKUP(F321,'Jobs to Benchmark'!#REF!,1,FALSE),"")</f>
        <v/>
      </c>
      <c r="I321" s="15"/>
      <c r="J321" s="63"/>
      <c r="K321" s="63"/>
      <c r="L321" s="64"/>
      <c r="M321" s="65"/>
      <c r="N321" s="63"/>
      <c r="O321" s="66" t="str">
        <f>IFERROR(CompensationAnalysis[[#This Row],[Salary Band Average]]/CompensationAnalysis[[#This Row],[Target Market Salary]],"")</f>
        <v/>
      </c>
      <c r="P321" s="67" t="str">
        <f t="shared" si="18"/>
        <v/>
      </c>
      <c r="Q321" s="63">
        <f>IFERROR(CompensationAnalysis[[#This Row],[Current Base Salary]]-CompensationAnalysis[[#This Row],[Target Market Salary]],"")</f>
        <v>0</v>
      </c>
      <c r="R321" s="12"/>
      <c r="S321" s="63">
        <f t="shared" si="19"/>
        <v>0</v>
      </c>
      <c r="T321" s="63">
        <f>CompensationAnalysis[[#This Row],[Base Increase Amount $]]+CompensationAnalysis[[#This Row],[Current Base Salary]]</f>
        <v>0</v>
      </c>
      <c r="U321" s="67" t="str">
        <f>IFERROR(((CompensationAnalysis[[#This Row],[Current Base Salary]]+CompensationAnalysis[[#This Row],[Base Increase Amount $]]))/CompensationAnalysis[[#This Row],[Target Market Salary]],"")</f>
        <v/>
      </c>
      <c r="V321" s="28"/>
      <c r="X321" s="28"/>
    </row>
    <row r="322" spans="1:24" ht="13.8" x14ac:dyDescent="0.25">
      <c r="A322" s="8"/>
      <c r="B322" s="8"/>
      <c r="C322" s="8"/>
      <c r="D322" s="8"/>
      <c r="E322" s="8"/>
      <c r="F322" s="8"/>
      <c r="G322" s="10"/>
      <c r="H322" s="29" t="str">
        <f>IFERROR(VLOOKUP(F322,'Jobs to Benchmark'!#REF!,1,FALSE),"")</f>
        <v/>
      </c>
      <c r="I322" s="15"/>
      <c r="J322" s="63"/>
      <c r="K322" s="63"/>
      <c r="L322" s="64"/>
      <c r="M322" s="65"/>
      <c r="N322" s="63"/>
      <c r="O322" s="66" t="str">
        <f>IFERROR(CompensationAnalysis[[#This Row],[Salary Band Average]]/CompensationAnalysis[[#This Row],[Target Market Salary]],"")</f>
        <v/>
      </c>
      <c r="P322" s="67" t="str">
        <f t="shared" si="18"/>
        <v/>
      </c>
      <c r="Q322" s="63">
        <f>IFERROR(CompensationAnalysis[[#This Row],[Current Base Salary]]-CompensationAnalysis[[#This Row],[Target Market Salary]],"")</f>
        <v>0</v>
      </c>
      <c r="R322" s="12"/>
      <c r="S322" s="63">
        <f t="shared" si="19"/>
        <v>0</v>
      </c>
      <c r="T322" s="63">
        <f>CompensationAnalysis[[#This Row],[Base Increase Amount $]]+CompensationAnalysis[[#This Row],[Current Base Salary]]</f>
        <v>0</v>
      </c>
      <c r="U322" s="67" t="str">
        <f>IFERROR(((CompensationAnalysis[[#This Row],[Current Base Salary]]+CompensationAnalysis[[#This Row],[Base Increase Amount $]]))/CompensationAnalysis[[#This Row],[Target Market Salary]],"")</f>
        <v/>
      </c>
      <c r="V322" s="28"/>
      <c r="X322" s="28"/>
    </row>
    <row r="323" spans="1:24" ht="13.8" x14ac:dyDescent="0.25">
      <c r="A323" s="8"/>
      <c r="B323" s="8"/>
      <c r="C323" s="8"/>
      <c r="D323" s="8"/>
      <c r="E323" s="8"/>
      <c r="F323" s="8"/>
      <c r="G323" s="10"/>
      <c r="H323" s="29" t="str">
        <f>IFERROR(VLOOKUP(F323,'Jobs to Benchmark'!#REF!,1,FALSE),"")</f>
        <v/>
      </c>
      <c r="I323" s="15"/>
      <c r="J323" s="63"/>
      <c r="K323" s="63"/>
      <c r="L323" s="64"/>
      <c r="M323" s="65"/>
      <c r="N323" s="63"/>
      <c r="O323" s="66" t="str">
        <f>IFERROR(CompensationAnalysis[[#This Row],[Salary Band Average]]/CompensationAnalysis[[#This Row],[Target Market Salary]],"")</f>
        <v/>
      </c>
      <c r="P323" s="67" t="str">
        <f t="shared" si="18"/>
        <v/>
      </c>
      <c r="Q323" s="63">
        <f>IFERROR(CompensationAnalysis[[#This Row],[Current Base Salary]]-CompensationAnalysis[[#This Row],[Target Market Salary]],"")</f>
        <v>0</v>
      </c>
      <c r="R323" s="12"/>
      <c r="S323" s="63">
        <f t="shared" si="19"/>
        <v>0</v>
      </c>
      <c r="T323" s="63">
        <f>CompensationAnalysis[[#This Row],[Base Increase Amount $]]+CompensationAnalysis[[#This Row],[Current Base Salary]]</f>
        <v>0</v>
      </c>
      <c r="U323" s="67" t="str">
        <f>IFERROR(((CompensationAnalysis[[#This Row],[Current Base Salary]]+CompensationAnalysis[[#This Row],[Base Increase Amount $]]))/CompensationAnalysis[[#This Row],[Target Market Salary]],"")</f>
        <v/>
      </c>
      <c r="V323" s="28"/>
      <c r="X323" s="28"/>
    </row>
    <row r="324" spans="1:24" ht="13.8" x14ac:dyDescent="0.25">
      <c r="A324" s="8"/>
      <c r="B324" s="8"/>
      <c r="C324" s="8"/>
      <c r="D324" s="8"/>
      <c r="E324" s="8"/>
      <c r="F324" s="8"/>
      <c r="G324" s="10"/>
      <c r="H324" s="29" t="str">
        <f>IFERROR(VLOOKUP(F324,'Jobs to Benchmark'!#REF!,1,FALSE),"")</f>
        <v/>
      </c>
      <c r="I324" s="15"/>
      <c r="J324" s="63"/>
      <c r="K324" s="63"/>
      <c r="L324" s="64"/>
      <c r="M324" s="65"/>
      <c r="N324" s="63"/>
      <c r="O324" s="66" t="str">
        <f>IFERROR(CompensationAnalysis[[#This Row],[Salary Band Average]]/CompensationAnalysis[[#This Row],[Target Market Salary]],"")</f>
        <v/>
      </c>
      <c r="P324" s="67" t="str">
        <f t="shared" si="18"/>
        <v/>
      </c>
      <c r="Q324" s="63">
        <f>IFERROR(CompensationAnalysis[[#This Row],[Current Base Salary]]-CompensationAnalysis[[#This Row],[Target Market Salary]],"")</f>
        <v>0</v>
      </c>
      <c r="R324" s="12"/>
      <c r="S324" s="63">
        <f t="shared" si="19"/>
        <v>0</v>
      </c>
      <c r="T324" s="63">
        <f>CompensationAnalysis[[#This Row],[Base Increase Amount $]]+CompensationAnalysis[[#This Row],[Current Base Salary]]</f>
        <v>0</v>
      </c>
      <c r="U324" s="67" t="str">
        <f>IFERROR(((CompensationAnalysis[[#This Row],[Current Base Salary]]+CompensationAnalysis[[#This Row],[Base Increase Amount $]]))/CompensationAnalysis[[#This Row],[Target Market Salary]],"")</f>
        <v/>
      </c>
      <c r="V324" s="28"/>
      <c r="X324" s="28"/>
    </row>
    <row r="325" spans="1:24" ht="13.8" x14ac:dyDescent="0.25">
      <c r="A325" s="8"/>
      <c r="B325" s="8"/>
      <c r="C325" s="8"/>
      <c r="D325" s="8"/>
      <c r="E325" s="8"/>
      <c r="F325" s="8"/>
      <c r="G325" s="10"/>
      <c r="H325" s="29" t="str">
        <f>IFERROR(VLOOKUP(F325,'Jobs to Benchmark'!#REF!,1,FALSE),"")</f>
        <v/>
      </c>
      <c r="I325" s="15"/>
      <c r="J325" s="63"/>
      <c r="K325" s="63"/>
      <c r="L325" s="64"/>
      <c r="M325" s="65"/>
      <c r="N325" s="63"/>
      <c r="O325" s="66" t="str">
        <f>IFERROR(CompensationAnalysis[[#This Row],[Salary Band Average]]/CompensationAnalysis[[#This Row],[Target Market Salary]],"")</f>
        <v/>
      </c>
      <c r="P325" s="67" t="str">
        <f t="shared" si="18"/>
        <v/>
      </c>
      <c r="Q325" s="63">
        <f>IFERROR(CompensationAnalysis[[#This Row],[Current Base Salary]]-CompensationAnalysis[[#This Row],[Target Market Salary]],"")</f>
        <v>0</v>
      </c>
      <c r="R325" s="12"/>
      <c r="S325" s="63">
        <f t="shared" si="19"/>
        <v>0</v>
      </c>
      <c r="T325" s="63">
        <f>CompensationAnalysis[[#This Row],[Base Increase Amount $]]+CompensationAnalysis[[#This Row],[Current Base Salary]]</f>
        <v>0</v>
      </c>
      <c r="U325" s="67" t="str">
        <f>IFERROR(((CompensationAnalysis[[#This Row],[Current Base Salary]]+CompensationAnalysis[[#This Row],[Base Increase Amount $]]))/CompensationAnalysis[[#This Row],[Target Market Salary]],"")</f>
        <v/>
      </c>
      <c r="V325" s="28"/>
      <c r="X325" s="28"/>
    </row>
    <row r="326" spans="1:24" ht="13.8" x14ac:dyDescent="0.25">
      <c r="A326" s="8"/>
      <c r="B326" s="8"/>
      <c r="C326" s="8"/>
      <c r="D326" s="8"/>
      <c r="E326" s="8"/>
      <c r="F326" s="8"/>
      <c r="G326" s="10"/>
      <c r="H326" s="29" t="str">
        <f>IFERROR(VLOOKUP(F326,'Jobs to Benchmark'!#REF!,1,FALSE),"")</f>
        <v/>
      </c>
      <c r="I326" s="15"/>
      <c r="J326" s="63"/>
      <c r="K326" s="63"/>
      <c r="L326" s="64"/>
      <c r="M326" s="65"/>
      <c r="N326" s="63"/>
      <c r="O326" s="66" t="str">
        <f>IFERROR(CompensationAnalysis[[#This Row],[Salary Band Average]]/CompensationAnalysis[[#This Row],[Target Market Salary]],"")</f>
        <v/>
      </c>
      <c r="P326" s="67" t="str">
        <f t="shared" ref="P326:P389" si="20">IFERROR(G326/N326,"")</f>
        <v/>
      </c>
      <c r="Q326" s="63">
        <f>IFERROR(CompensationAnalysis[[#This Row],[Current Base Salary]]-CompensationAnalysis[[#This Row],[Target Market Salary]],"")</f>
        <v>0</v>
      </c>
      <c r="R326" s="12"/>
      <c r="S326" s="63">
        <f t="shared" ref="S326:S389" si="21">IFERROR(G326*R326,"")</f>
        <v>0</v>
      </c>
      <c r="T326" s="63">
        <f>CompensationAnalysis[[#This Row],[Base Increase Amount $]]+CompensationAnalysis[[#This Row],[Current Base Salary]]</f>
        <v>0</v>
      </c>
      <c r="U326" s="67" t="str">
        <f>IFERROR(((CompensationAnalysis[[#This Row],[Current Base Salary]]+CompensationAnalysis[[#This Row],[Base Increase Amount $]]))/CompensationAnalysis[[#This Row],[Target Market Salary]],"")</f>
        <v/>
      </c>
      <c r="V326" s="28"/>
      <c r="X326" s="28"/>
    </row>
    <row r="327" spans="1:24" ht="13.8" x14ac:dyDescent="0.25">
      <c r="A327" s="8"/>
      <c r="B327" s="8"/>
      <c r="C327" s="8"/>
      <c r="D327" s="8"/>
      <c r="E327" s="8"/>
      <c r="F327" s="8"/>
      <c r="G327" s="10"/>
      <c r="H327" s="29" t="str">
        <f>IFERROR(VLOOKUP(F327,'Jobs to Benchmark'!#REF!,1,FALSE),"")</f>
        <v/>
      </c>
      <c r="I327" s="15"/>
      <c r="J327" s="63"/>
      <c r="K327" s="63"/>
      <c r="L327" s="64"/>
      <c r="M327" s="65"/>
      <c r="N327" s="63"/>
      <c r="O327" s="66" t="str">
        <f>IFERROR(CompensationAnalysis[[#This Row],[Salary Band Average]]/CompensationAnalysis[[#This Row],[Target Market Salary]],"")</f>
        <v/>
      </c>
      <c r="P327" s="67" t="str">
        <f t="shared" si="20"/>
        <v/>
      </c>
      <c r="Q327" s="63">
        <f>IFERROR(CompensationAnalysis[[#This Row],[Current Base Salary]]-CompensationAnalysis[[#This Row],[Target Market Salary]],"")</f>
        <v>0</v>
      </c>
      <c r="R327" s="12"/>
      <c r="S327" s="63">
        <f t="shared" si="21"/>
        <v>0</v>
      </c>
      <c r="T327" s="63">
        <f>CompensationAnalysis[[#This Row],[Base Increase Amount $]]+CompensationAnalysis[[#This Row],[Current Base Salary]]</f>
        <v>0</v>
      </c>
      <c r="U327" s="67" t="str">
        <f>IFERROR(((CompensationAnalysis[[#This Row],[Current Base Salary]]+CompensationAnalysis[[#This Row],[Base Increase Amount $]]))/CompensationAnalysis[[#This Row],[Target Market Salary]],"")</f>
        <v/>
      </c>
      <c r="V327" s="28"/>
      <c r="X327" s="28"/>
    </row>
    <row r="328" spans="1:24" ht="13.8" x14ac:dyDescent="0.25">
      <c r="A328" s="8"/>
      <c r="B328" s="8"/>
      <c r="C328" s="8"/>
      <c r="D328" s="8"/>
      <c r="E328" s="8"/>
      <c r="F328" s="8"/>
      <c r="G328" s="10"/>
      <c r="H328" s="29" t="str">
        <f>IFERROR(VLOOKUP(F328,'Jobs to Benchmark'!#REF!,1,FALSE),"")</f>
        <v/>
      </c>
      <c r="I328" s="15"/>
      <c r="J328" s="63"/>
      <c r="K328" s="63"/>
      <c r="L328" s="64"/>
      <c r="M328" s="65"/>
      <c r="N328" s="63"/>
      <c r="O328" s="66" t="str">
        <f>IFERROR(CompensationAnalysis[[#This Row],[Salary Band Average]]/CompensationAnalysis[[#This Row],[Target Market Salary]],"")</f>
        <v/>
      </c>
      <c r="P328" s="67" t="str">
        <f t="shared" si="20"/>
        <v/>
      </c>
      <c r="Q328" s="63">
        <f>IFERROR(CompensationAnalysis[[#This Row],[Current Base Salary]]-CompensationAnalysis[[#This Row],[Target Market Salary]],"")</f>
        <v>0</v>
      </c>
      <c r="R328" s="12"/>
      <c r="S328" s="63">
        <f t="shared" si="21"/>
        <v>0</v>
      </c>
      <c r="T328" s="63">
        <f>CompensationAnalysis[[#This Row],[Base Increase Amount $]]+CompensationAnalysis[[#This Row],[Current Base Salary]]</f>
        <v>0</v>
      </c>
      <c r="U328" s="67" t="str">
        <f>IFERROR(((CompensationAnalysis[[#This Row],[Current Base Salary]]+CompensationAnalysis[[#This Row],[Base Increase Amount $]]))/CompensationAnalysis[[#This Row],[Target Market Salary]],"")</f>
        <v/>
      </c>
      <c r="V328" s="28"/>
      <c r="X328" s="28"/>
    </row>
    <row r="329" spans="1:24" ht="13.8" x14ac:dyDescent="0.25">
      <c r="A329" s="8"/>
      <c r="B329" s="8"/>
      <c r="C329" s="8"/>
      <c r="D329" s="8"/>
      <c r="E329" s="8"/>
      <c r="F329" s="8"/>
      <c r="G329" s="10"/>
      <c r="H329" s="29" t="str">
        <f>IFERROR(VLOOKUP(F329,'Jobs to Benchmark'!#REF!,1,FALSE),"")</f>
        <v/>
      </c>
      <c r="I329" s="15"/>
      <c r="J329" s="63"/>
      <c r="K329" s="63"/>
      <c r="L329" s="64"/>
      <c r="M329" s="65"/>
      <c r="N329" s="63"/>
      <c r="O329" s="66" t="str">
        <f>IFERROR(CompensationAnalysis[[#This Row],[Salary Band Average]]/CompensationAnalysis[[#This Row],[Target Market Salary]],"")</f>
        <v/>
      </c>
      <c r="P329" s="67" t="str">
        <f t="shared" si="20"/>
        <v/>
      </c>
      <c r="Q329" s="63">
        <f>IFERROR(CompensationAnalysis[[#This Row],[Current Base Salary]]-CompensationAnalysis[[#This Row],[Target Market Salary]],"")</f>
        <v>0</v>
      </c>
      <c r="R329" s="12"/>
      <c r="S329" s="63">
        <f t="shared" si="21"/>
        <v>0</v>
      </c>
      <c r="T329" s="63">
        <f>CompensationAnalysis[[#This Row],[Base Increase Amount $]]+CompensationAnalysis[[#This Row],[Current Base Salary]]</f>
        <v>0</v>
      </c>
      <c r="U329" s="67" t="str">
        <f>IFERROR(((CompensationAnalysis[[#This Row],[Current Base Salary]]+CompensationAnalysis[[#This Row],[Base Increase Amount $]]))/CompensationAnalysis[[#This Row],[Target Market Salary]],"")</f>
        <v/>
      </c>
      <c r="V329" s="28"/>
      <c r="X329" s="28"/>
    </row>
    <row r="330" spans="1:24" ht="13.8" x14ac:dyDescent="0.25">
      <c r="A330" s="8"/>
      <c r="B330" s="8"/>
      <c r="C330" s="8"/>
      <c r="D330" s="8"/>
      <c r="E330" s="8"/>
      <c r="F330" s="8"/>
      <c r="G330" s="10"/>
      <c r="H330" s="29" t="str">
        <f>IFERROR(VLOOKUP(F330,'Jobs to Benchmark'!#REF!,1,FALSE),"")</f>
        <v/>
      </c>
      <c r="I330" s="15"/>
      <c r="J330" s="63"/>
      <c r="K330" s="63"/>
      <c r="L330" s="64"/>
      <c r="M330" s="65"/>
      <c r="N330" s="63"/>
      <c r="O330" s="66" t="str">
        <f>IFERROR(CompensationAnalysis[[#This Row],[Salary Band Average]]/CompensationAnalysis[[#This Row],[Target Market Salary]],"")</f>
        <v/>
      </c>
      <c r="P330" s="67" t="str">
        <f t="shared" si="20"/>
        <v/>
      </c>
      <c r="Q330" s="63">
        <f>IFERROR(CompensationAnalysis[[#This Row],[Current Base Salary]]-CompensationAnalysis[[#This Row],[Target Market Salary]],"")</f>
        <v>0</v>
      </c>
      <c r="R330" s="12"/>
      <c r="S330" s="63">
        <f t="shared" si="21"/>
        <v>0</v>
      </c>
      <c r="T330" s="63">
        <f>CompensationAnalysis[[#This Row],[Base Increase Amount $]]+CompensationAnalysis[[#This Row],[Current Base Salary]]</f>
        <v>0</v>
      </c>
      <c r="U330" s="67" t="str">
        <f>IFERROR(((CompensationAnalysis[[#This Row],[Current Base Salary]]+CompensationAnalysis[[#This Row],[Base Increase Amount $]]))/CompensationAnalysis[[#This Row],[Target Market Salary]],"")</f>
        <v/>
      </c>
      <c r="V330" s="28"/>
      <c r="X330" s="28"/>
    </row>
    <row r="331" spans="1:24" ht="13.8" x14ac:dyDescent="0.25">
      <c r="A331" s="8"/>
      <c r="B331" s="8"/>
      <c r="C331" s="8"/>
      <c r="D331" s="8"/>
      <c r="E331" s="8"/>
      <c r="F331" s="8"/>
      <c r="G331" s="10"/>
      <c r="H331" s="29" t="str">
        <f>IFERROR(VLOOKUP(F331,'Jobs to Benchmark'!#REF!,1,FALSE),"")</f>
        <v/>
      </c>
      <c r="I331" s="15"/>
      <c r="J331" s="63"/>
      <c r="K331" s="63"/>
      <c r="L331" s="64"/>
      <c r="M331" s="65"/>
      <c r="N331" s="63"/>
      <c r="O331" s="66" t="str">
        <f>IFERROR(CompensationAnalysis[[#This Row],[Salary Band Average]]/CompensationAnalysis[[#This Row],[Target Market Salary]],"")</f>
        <v/>
      </c>
      <c r="P331" s="67" t="str">
        <f t="shared" si="20"/>
        <v/>
      </c>
      <c r="Q331" s="63">
        <f>IFERROR(CompensationAnalysis[[#This Row],[Current Base Salary]]-CompensationAnalysis[[#This Row],[Target Market Salary]],"")</f>
        <v>0</v>
      </c>
      <c r="R331" s="12"/>
      <c r="S331" s="63">
        <f t="shared" si="21"/>
        <v>0</v>
      </c>
      <c r="T331" s="63">
        <f>CompensationAnalysis[[#This Row],[Base Increase Amount $]]+CompensationAnalysis[[#This Row],[Current Base Salary]]</f>
        <v>0</v>
      </c>
      <c r="U331" s="67" t="str">
        <f>IFERROR(((CompensationAnalysis[[#This Row],[Current Base Salary]]+CompensationAnalysis[[#This Row],[Base Increase Amount $]]))/CompensationAnalysis[[#This Row],[Target Market Salary]],"")</f>
        <v/>
      </c>
      <c r="V331" s="28"/>
      <c r="X331" s="28"/>
    </row>
    <row r="332" spans="1:24" ht="13.8" x14ac:dyDescent="0.25">
      <c r="A332" s="8"/>
      <c r="B332" s="8"/>
      <c r="C332" s="8"/>
      <c r="D332" s="8"/>
      <c r="E332" s="8"/>
      <c r="F332" s="8"/>
      <c r="G332" s="10"/>
      <c r="H332" s="29" t="str">
        <f>IFERROR(VLOOKUP(F332,'Jobs to Benchmark'!#REF!,1,FALSE),"")</f>
        <v/>
      </c>
      <c r="I332" s="15"/>
      <c r="J332" s="63"/>
      <c r="K332" s="63"/>
      <c r="L332" s="64"/>
      <c r="M332" s="65"/>
      <c r="N332" s="63"/>
      <c r="O332" s="66" t="str">
        <f>IFERROR(CompensationAnalysis[[#This Row],[Salary Band Average]]/CompensationAnalysis[[#This Row],[Target Market Salary]],"")</f>
        <v/>
      </c>
      <c r="P332" s="67" t="str">
        <f t="shared" si="20"/>
        <v/>
      </c>
      <c r="Q332" s="63">
        <f>IFERROR(CompensationAnalysis[[#This Row],[Current Base Salary]]-CompensationAnalysis[[#This Row],[Target Market Salary]],"")</f>
        <v>0</v>
      </c>
      <c r="R332" s="12"/>
      <c r="S332" s="63">
        <f t="shared" si="21"/>
        <v>0</v>
      </c>
      <c r="T332" s="63">
        <f>CompensationAnalysis[[#This Row],[Base Increase Amount $]]+CompensationAnalysis[[#This Row],[Current Base Salary]]</f>
        <v>0</v>
      </c>
      <c r="U332" s="67" t="str">
        <f>IFERROR(((CompensationAnalysis[[#This Row],[Current Base Salary]]+CompensationAnalysis[[#This Row],[Base Increase Amount $]]))/CompensationAnalysis[[#This Row],[Target Market Salary]],"")</f>
        <v/>
      </c>
      <c r="V332" s="28"/>
      <c r="X332" s="28"/>
    </row>
    <row r="333" spans="1:24" ht="13.8" x14ac:dyDescent="0.25">
      <c r="A333" s="8"/>
      <c r="B333" s="8"/>
      <c r="C333" s="8"/>
      <c r="D333" s="8"/>
      <c r="E333" s="8"/>
      <c r="F333" s="8"/>
      <c r="G333" s="10"/>
      <c r="H333" s="29" t="str">
        <f>IFERROR(VLOOKUP(F333,'Jobs to Benchmark'!#REF!,1,FALSE),"")</f>
        <v/>
      </c>
      <c r="I333" s="15"/>
      <c r="J333" s="63"/>
      <c r="K333" s="63"/>
      <c r="L333" s="64"/>
      <c r="M333" s="65"/>
      <c r="N333" s="63"/>
      <c r="O333" s="66" t="str">
        <f>IFERROR(CompensationAnalysis[[#This Row],[Salary Band Average]]/CompensationAnalysis[[#This Row],[Target Market Salary]],"")</f>
        <v/>
      </c>
      <c r="P333" s="67" t="str">
        <f t="shared" si="20"/>
        <v/>
      </c>
      <c r="Q333" s="63">
        <f>IFERROR(CompensationAnalysis[[#This Row],[Current Base Salary]]-CompensationAnalysis[[#This Row],[Target Market Salary]],"")</f>
        <v>0</v>
      </c>
      <c r="R333" s="12"/>
      <c r="S333" s="63">
        <f t="shared" si="21"/>
        <v>0</v>
      </c>
      <c r="T333" s="63">
        <f>CompensationAnalysis[[#This Row],[Base Increase Amount $]]+CompensationAnalysis[[#This Row],[Current Base Salary]]</f>
        <v>0</v>
      </c>
      <c r="U333" s="67" t="str">
        <f>IFERROR(((CompensationAnalysis[[#This Row],[Current Base Salary]]+CompensationAnalysis[[#This Row],[Base Increase Amount $]]))/CompensationAnalysis[[#This Row],[Target Market Salary]],"")</f>
        <v/>
      </c>
      <c r="V333" s="28"/>
      <c r="X333" s="28"/>
    </row>
    <row r="334" spans="1:24" ht="13.8" x14ac:dyDescent="0.25">
      <c r="A334" s="8"/>
      <c r="B334" s="8"/>
      <c r="C334" s="8"/>
      <c r="D334" s="8"/>
      <c r="E334" s="8"/>
      <c r="F334" s="8"/>
      <c r="G334" s="10"/>
      <c r="H334" s="29" t="str">
        <f>IFERROR(VLOOKUP(F334,'Jobs to Benchmark'!#REF!,1,FALSE),"")</f>
        <v/>
      </c>
      <c r="I334" s="15"/>
      <c r="J334" s="63"/>
      <c r="K334" s="63"/>
      <c r="L334" s="64"/>
      <c r="M334" s="65"/>
      <c r="N334" s="63"/>
      <c r="O334" s="66" t="str">
        <f>IFERROR(CompensationAnalysis[[#This Row],[Salary Band Average]]/CompensationAnalysis[[#This Row],[Target Market Salary]],"")</f>
        <v/>
      </c>
      <c r="P334" s="67" t="str">
        <f t="shared" si="20"/>
        <v/>
      </c>
      <c r="Q334" s="63">
        <f>IFERROR(CompensationAnalysis[[#This Row],[Current Base Salary]]-CompensationAnalysis[[#This Row],[Target Market Salary]],"")</f>
        <v>0</v>
      </c>
      <c r="R334" s="12"/>
      <c r="S334" s="63">
        <f t="shared" si="21"/>
        <v>0</v>
      </c>
      <c r="T334" s="63">
        <f>CompensationAnalysis[[#This Row],[Base Increase Amount $]]+CompensationAnalysis[[#This Row],[Current Base Salary]]</f>
        <v>0</v>
      </c>
      <c r="U334" s="67" t="str">
        <f>IFERROR(((CompensationAnalysis[[#This Row],[Current Base Salary]]+CompensationAnalysis[[#This Row],[Base Increase Amount $]]))/CompensationAnalysis[[#This Row],[Target Market Salary]],"")</f>
        <v/>
      </c>
      <c r="V334" s="28"/>
      <c r="X334" s="28"/>
    </row>
    <row r="335" spans="1:24" ht="13.8" x14ac:dyDescent="0.25">
      <c r="A335" s="8"/>
      <c r="B335" s="8"/>
      <c r="C335" s="8"/>
      <c r="D335" s="8"/>
      <c r="E335" s="8"/>
      <c r="F335" s="8"/>
      <c r="G335" s="10"/>
      <c r="H335" s="29" t="str">
        <f>IFERROR(VLOOKUP(F335,'Jobs to Benchmark'!#REF!,1,FALSE),"")</f>
        <v/>
      </c>
      <c r="I335" s="15"/>
      <c r="J335" s="63"/>
      <c r="K335" s="63"/>
      <c r="L335" s="64"/>
      <c r="M335" s="65"/>
      <c r="N335" s="63"/>
      <c r="O335" s="66" t="str">
        <f>IFERROR(CompensationAnalysis[[#This Row],[Salary Band Average]]/CompensationAnalysis[[#This Row],[Target Market Salary]],"")</f>
        <v/>
      </c>
      <c r="P335" s="67" t="str">
        <f t="shared" si="20"/>
        <v/>
      </c>
      <c r="Q335" s="63">
        <f>IFERROR(CompensationAnalysis[[#This Row],[Current Base Salary]]-CompensationAnalysis[[#This Row],[Target Market Salary]],"")</f>
        <v>0</v>
      </c>
      <c r="R335" s="12"/>
      <c r="S335" s="63">
        <f t="shared" si="21"/>
        <v>0</v>
      </c>
      <c r="T335" s="63">
        <f>CompensationAnalysis[[#This Row],[Base Increase Amount $]]+CompensationAnalysis[[#This Row],[Current Base Salary]]</f>
        <v>0</v>
      </c>
      <c r="U335" s="67" t="str">
        <f>IFERROR(((CompensationAnalysis[[#This Row],[Current Base Salary]]+CompensationAnalysis[[#This Row],[Base Increase Amount $]]))/CompensationAnalysis[[#This Row],[Target Market Salary]],"")</f>
        <v/>
      </c>
      <c r="V335" s="28"/>
      <c r="X335" s="28"/>
    </row>
    <row r="336" spans="1:24" ht="13.8" x14ac:dyDescent="0.25">
      <c r="A336" s="8"/>
      <c r="B336" s="8"/>
      <c r="C336" s="8"/>
      <c r="D336" s="8"/>
      <c r="E336" s="8"/>
      <c r="F336" s="8"/>
      <c r="G336" s="10"/>
      <c r="H336" s="29" t="str">
        <f>IFERROR(VLOOKUP(F336,'Jobs to Benchmark'!#REF!,1,FALSE),"")</f>
        <v/>
      </c>
      <c r="I336" s="15"/>
      <c r="J336" s="63"/>
      <c r="K336" s="63"/>
      <c r="L336" s="64"/>
      <c r="M336" s="65"/>
      <c r="N336" s="63"/>
      <c r="O336" s="66" t="str">
        <f>IFERROR(CompensationAnalysis[[#This Row],[Salary Band Average]]/CompensationAnalysis[[#This Row],[Target Market Salary]],"")</f>
        <v/>
      </c>
      <c r="P336" s="67" t="str">
        <f t="shared" si="20"/>
        <v/>
      </c>
      <c r="Q336" s="63">
        <f>IFERROR(CompensationAnalysis[[#This Row],[Current Base Salary]]-CompensationAnalysis[[#This Row],[Target Market Salary]],"")</f>
        <v>0</v>
      </c>
      <c r="R336" s="12"/>
      <c r="S336" s="63">
        <f t="shared" si="21"/>
        <v>0</v>
      </c>
      <c r="T336" s="63">
        <f>CompensationAnalysis[[#This Row],[Base Increase Amount $]]+CompensationAnalysis[[#This Row],[Current Base Salary]]</f>
        <v>0</v>
      </c>
      <c r="U336" s="67" t="str">
        <f>IFERROR(((CompensationAnalysis[[#This Row],[Current Base Salary]]+CompensationAnalysis[[#This Row],[Base Increase Amount $]]))/CompensationAnalysis[[#This Row],[Target Market Salary]],"")</f>
        <v/>
      </c>
      <c r="V336" s="28"/>
      <c r="X336" s="28"/>
    </row>
    <row r="337" spans="1:24" ht="13.8" x14ac:dyDescent="0.25">
      <c r="A337" s="8"/>
      <c r="B337" s="8"/>
      <c r="C337" s="8"/>
      <c r="D337" s="8"/>
      <c r="E337" s="8"/>
      <c r="F337" s="8"/>
      <c r="G337" s="10"/>
      <c r="H337" s="29" t="str">
        <f>IFERROR(VLOOKUP(F337,'Jobs to Benchmark'!#REF!,1,FALSE),"")</f>
        <v/>
      </c>
      <c r="I337" s="15"/>
      <c r="J337" s="63"/>
      <c r="K337" s="63"/>
      <c r="L337" s="64"/>
      <c r="M337" s="65"/>
      <c r="N337" s="63"/>
      <c r="O337" s="66" t="str">
        <f>IFERROR(CompensationAnalysis[[#This Row],[Salary Band Average]]/CompensationAnalysis[[#This Row],[Target Market Salary]],"")</f>
        <v/>
      </c>
      <c r="P337" s="67" t="str">
        <f t="shared" si="20"/>
        <v/>
      </c>
      <c r="Q337" s="63">
        <f>IFERROR(CompensationAnalysis[[#This Row],[Current Base Salary]]-CompensationAnalysis[[#This Row],[Target Market Salary]],"")</f>
        <v>0</v>
      </c>
      <c r="R337" s="12"/>
      <c r="S337" s="63">
        <f t="shared" si="21"/>
        <v>0</v>
      </c>
      <c r="T337" s="63">
        <f>CompensationAnalysis[[#This Row],[Base Increase Amount $]]+CompensationAnalysis[[#This Row],[Current Base Salary]]</f>
        <v>0</v>
      </c>
      <c r="U337" s="67" t="str">
        <f>IFERROR(((CompensationAnalysis[[#This Row],[Current Base Salary]]+CompensationAnalysis[[#This Row],[Base Increase Amount $]]))/CompensationAnalysis[[#This Row],[Target Market Salary]],"")</f>
        <v/>
      </c>
      <c r="V337" s="28"/>
      <c r="X337" s="28"/>
    </row>
    <row r="338" spans="1:24" ht="13.8" x14ac:dyDescent="0.25">
      <c r="A338" s="8"/>
      <c r="B338" s="8"/>
      <c r="C338" s="8"/>
      <c r="D338" s="8"/>
      <c r="E338" s="8"/>
      <c r="F338" s="8"/>
      <c r="G338" s="10"/>
      <c r="H338" s="29" t="str">
        <f>IFERROR(VLOOKUP(F338,'Jobs to Benchmark'!#REF!,1,FALSE),"")</f>
        <v/>
      </c>
      <c r="I338" s="15"/>
      <c r="J338" s="63"/>
      <c r="K338" s="63"/>
      <c r="L338" s="64"/>
      <c r="M338" s="65"/>
      <c r="N338" s="63"/>
      <c r="O338" s="66" t="str">
        <f>IFERROR(CompensationAnalysis[[#This Row],[Salary Band Average]]/CompensationAnalysis[[#This Row],[Target Market Salary]],"")</f>
        <v/>
      </c>
      <c r="P338" s="67" t="str">
        <f t="shared" si="20"/>
        <v/>
      </c>
      <c r="Q338" s="63">
        <f>IFERROR(CompensationAnalysis[[#This Row],[Current Base Salary]]-CompensationAnalysis[[#This Row],[Target Market Salary]],"")</f>
        <v>0</v>
      </c>
      <c r="R338" s="12"/>
      <c r="S338" s="63">
        <f t="shared" si="21"/>
        <v>0</v>
      </c>
      <c r="T338" s="63">
        <f>CompensationAnalysis[[#This Row],[Base Increase Amount $]]+CompensationAnalysis[[#This Row],[Current Base Salary]]</f>
        <v>0</v>
      </c>
      <c r="U338" s="67" t="str">
        <f>IFERROR(((CompensationAnalysis[[#This Row],[Current Base Salary]]+CompensationAnalysis[[#This Row],[Base Increase Amount $]]))/CompensationAnalysis[[#This Row],[Target Market Salary]],"")</f>
        <v/>
      </c>
      <c r="V338" s="28"/>
      <c r="X338" s="28"/>
    </row>
    <row r="339" spans="1:24" ht="13.8" x14ac:dyDescent="0.25">
      <c r="A339" s="8"/>
      <c r="B339" s="8"/>
      <c r="C339" s="8"/>
      <c r="D339" s="8"/>
      <c r="E339" s="8"/>
      <c r="F339" s="8"/>
      <c r="G339" s="10"/>
      <c r="H339" s="29" t="str">
        <f>IFERROR(VLOOKUP(F339,'Jobs to Benchmark'!#REF!,1,FALSE),"")</f>
        <v/>
      </c>
      <c r="I339" s="15"/>
      <c r="J339" s="63"/>
      <c r="K339" s="63"/>
      <c r="L339" s="64"/>
      <c r="M339" s="65"/>
      <c r="N339" s="63"/>
      <c r="O339" s="66" t="str">
        <f>IFERROR(CompensationAnalysis[[#This Row],[Salary Band Average]]/CompensationAnalysis[[#This Row],[Target Market Salary]],"")</f>
        <v/>
      </c>
      <c r="P339" s="67" t="str">
        <f t="shared" si="20"/>
        <v/>
      </c>
      <c r="Q339" s="63">
        <f>IFERROR(CompensationAnalysis[[#This Row],[Current Base Salary]]-CompensationAnalysis[[#This Row],[Target Market Salary]],"")</f>
        <v>0</v>
      </c>
      <c r="R339" s="12"/>
      <c r="S339" s="63">
        <f t="shared" si="21"/>
        <v>0</v>
      </c>
      <c r="T339" s="63">
        <f>CompensationAnalysis[[#This Row],[Base Increase Amount $]]+CompensationAnalysis[[#This Row],[Current Base Salary]]</f>
        <v>0</v>
      </c>
      <c r="U339" s="67" t="str">
        <f>IFERROR(((CompensationAnalysis[[#This Row],[Current Base Salary]]+CompensationAnalysis[[#This Row],[Base Increase Amount $]]))/CompensationAnalysis[[#This Row],[Target Market Salary]],"")</f>
        <v/>
      </c>
      <c r="V339" s="28"/>
      <c r="X339" s="28"/>
    </row>
    <row r="340" spans="1:24" ht="13.8" x14ac:dyDescent="0.25">
      <c r="A340" s="8"/>
      <c r="B340" s="8"/>
      <c r="C340" s="8"/>
      <c r="D340" s="8"/>
      <c r="E340" s="8"/>
      <c r="F340" s="8"/>
      <c r="G340" s="10"/>
      <c r="H340" s="29" t="str">
        <f>IFERROR(VLOOKUP(F340,'Jobs to Benchmark'!#REF!,1,FALSE),"")</f>
        <v/>
      </c>
      <c r="I340" s="15"/>
      <c r="J340" s="63"/>
      <c r="K340" s="63"/>
      <c r="L340" s="64"/>
      <c r="M340" s="65"/>
      <c r="N340" s="63"/>
      <c r="O340" s="66" t="str">
        <f>IFERROR(CompensationAnalysis[[#This Row],[Salary Band Average]]/CompensationAnalysis[[#This Row],[Target Market Salary]],"")</f>
        <v/>
      </c>
      <c r="P340" s="67" t="str">
        <f t="shared" si="20"/>
        <v/>
      </c>
      <c r="Q340" s="63">
        <f>IFERROR(CompensationAnalysis[[#This Row],[Current Base Salary]]-CompensationAnalysis[[#This Row],[Target Market Salary]],"")</f>
        <v>0</v>
      </c>
      <c r="R340" s="12"/>
      <c r="S340" s="63">
        <f t="shared" si="21"/>
        <v>0</v>
      </c>
      <c r="T340" s="63">
        <f>CompensationAnalysis[[#This Row],[Base Increase Amount $]]+CompensationAnalysis[[#This Row],[Current Base Salary]]</f>
        <v>0</v>
      </c>
      <c r="U340" s="67" t="str">
        <f>IFERROR(((CompensationAnalysis[[#This Row],[Current Base Salary]]+CompensationAnalysis[[#This Row],[Base Increase Amount $]]))/CompensationAnalysis[[#This Row],[Target Market Salary]],"")</f>
        <v/>
      </c>
      <c r="V340" s="28"/>
      <c r="X340" s="28"/>
    </row>
    <row r="341" spans="1:24" ht="13.8" x14ac:dyDescent="0.25">
      <c r="A341" s="8"/>
      <c r="B341" s="8"/>
      <c r="C341" s="8"/>
      <c r="D341" s="8"/>
      <c r="E341" s="8"/>
      <c r="F341" s="8"/>
      <c r="G341" s="10"/>
      <c r="H341" s="29" t="str">
        <f>IFERROR(VLOOKUP(F341,'Jobs to Benchmark'!#REF!,1,FALSE),"")</f>
        <v/>
      </c>
      <c r="I341" s="15"/>
      <c r="J341" s="63"/>
      <c r="K341" s="63"/>
      <c r="L341" s="64"/>
      <c r="M341" s="65"/>
      <c r="N341" s="63"/>
      <c r="O341" s="66" t="str">
        <f>IFERROR(CompensationAnalysis[[#This Row],[Salary Band Average]]/CompensationAnalysis[[#This Row],[Target Market Salary]],"")</f>
        <v/>
      </c>
      <c r="P341" s="67" t="str">
        <f t="shared" si="20"/>
        <v/>
      </c>
      <c r="Q341" s="63">
        <f>IFERROR(CompensationAnalysis[[#This Row],[Current Base Salary]]-CompensationAnalysis[[#This Row],[Target Market Salary]],"")</f>
        <v>0</v>
      </c>
      <c r="R341" s="12"/>
      <c r="S341" s="63">
        <f t="shared" si="21"/>
        <v>0</v>
      </c>
      <c r="T341" s="63">
        <f>CompensationAnalysis[[#This Row],[Base Increase Amount $]]+CompensationAnalysis[[#This Row],[Current Base Salary]]</f>
        <v>0</v>
      </c>
      <c r="U341" s="67" t="str">
        <f>IFERROR(((CompensationAnalysis[[#This Row],[Current Base Salary]]+CompensationAnalysis[[#This Row],[Base Increase Amount $]]))/CompensationAnalysis[[#This Row],[Target Market Salary]],"")</f>
        <v/>
      </c>
      <c r="V341" s="28"/>
      <c r="X341" s="28"/>
    </row>
    <row r="342" spans="1:24" ht="13.8" x14ac:dyDescent="0.25">
      <c r="A342" s="8"/>
      <c r="B342" s="8"/>
      <c r="C342" s="8"/>
      <c r="D342" s="8"/>
      <c r="E342" s="8"/>
      <c r="F342" s="8"/>
      <c r="G342" s="10"/>
      <c r="H342" s="29" t="str">
        <f>IFERROR(VLOOKUP(F342,'Jobs to Benchmark'!#REF!,1,FALSE),"")</f>
        <v/>
      </c>
      <c r="I342" s="15"/>
      <c r="J342" s="63"/>
      <c r="K342" s="63"/>
      <c r="L342" s="64"/>
      <c r="M342" s="65"/>
      <c r="N342" s="63"/>
      <c r="O342" s="66" t="str">
        <f>IFERROR(CompensationAnalysis[[#This Row],[Salary Band Average]]/CompensationAnalysis[[#This Row],[Target Market Salary]],"")</f>
        <v/>
      </c>
      <c r="P342" s="67" t="str">
        <f t="shared" si="20"/>
        <v/>
      </c>
      <c r="Q342" s="63">
        <f>IFERROR(CompensationAnalysis[[#This Row],[Current Base Salary]]-CompensationAnalysis[[#This Row],[Target Market Salary]],"")</f>
        <v>0</v>
      </c>
      <c r="R342" s="12"/>
      <c r="S342" s="63">
        <f t="shared" si="21"/>
        <v>0</v>
      </c>
      <c r="T342" s="63">
        <f>CompensationAnalysis[[#This Row],[Base Increase Amount $]]+CompensationAnalysis[[#This Row],[Current Base Salary]]</f>
        <v>0</v>
      </c>
      <c r="U342" s="67" t="str">
        <f>IFERROR(((CompensationAnalysis[[#This Row],[Current Base Salary]]+CompensationAnalysis[[#This Row],[Base Increase Amount $]]))/CompensationAnalysis[[#This Row],[Target Market Salary]],"")</f>
        <v/>
      </c>
      <c r="V342" s="28"/>
      <c r="X342" s="28"/>
    </row>
    <row r="343" spans="1:24" ht="13.8" x14ac:dyDescent="0.25">
      <c r="A343" s="8"/>
      <c r="B343" s="8"/>
      <c r="C343" s="8"/>
      <c r="D343" s="8"/>
      <c r="E343" s="8"/>
      <c r="F343" s="8"/>
      <c r="G343" s="10"/>
      <c r="H343" s="29" t="str">
        <f>IFERROR(VLOOKUP(F343,'Jobs to Benchmark'!#REF!,1,FALSE),"")</f>
        <v/>
      </c>
      <c r="I343" s="15"/>
      <c r="J343" s="63"/>
      <c r="K343" s="63"/>
      <c r="L343" s="64"/>
      <c r="M343" s="65"/>
      <c r="N343" s="63"/>
      <c r="O343" s="66" t="str">
        <f>IFERROR(CompensationAnalysis[[#This Row],[Salary Band Average]]/CompensationAnalysis[[#This Row],[Target Market Salary]],"")</f>
        <v/>
      </c>
      <c r="P343" s="67" t="str">
        <f t="shared" si="20"/>
        <v/>
      </c>
      <c r="Q343" s="63">
        <f>IFERROR(CompensationAnalysis[[#This Row],[Current Base Salary]]-CompensationAnalysis[[#This Row],[Target Market Salary]],"")</f>
        <v>0</v>
      </c>
      <c r="R343" s="12"/>
      <c r="S343" s="63">
        <f t="shared" si="21"/>
        <v>0</v>
      </c>
      <c r="T343" s="63">
        <f>CompensationAnalysis[[#This Row],[Base Increase Amount $]]+CompensationAnalysis[[#This Row],[Current Base Salary]]</f>
        <v>0</v>
      </c>
      <c r="U343" s="67" t="str">
        <f>IFERROR(((CompensationAnalysis[[#This Row],[Current Base Salary]]+CompensationAnalysis[[#This Row],[Base Increase Amount $]]))/CompensationAnalysis[[#This Row],[Target Market Salary]],"")</f>
        <v/>
      </c>
      <c r="V343" s="28"/>
      <c r="X343" s="28"/>
    </row>
    <row r="344" spans="1:24" ht="13.8" x14ac:dyDescent="0.25">
      <c r="A344" s="8"/>
      <c r="B344" s="8"/>
      <c r="C344" s="8"/>
      <c r="D344" s="8"/>
      <c r="E344" s="8"/>
      <c r="F344" s="8"/>
      <c r="G344" s="10"/>
      <c r="H344" s="29" t="str">
        <f>IFERROR(VLOOKUP(F344,'Jobs to Benchmark'!#REF!,1,FALSE),"")</f>
        <v/>
      </c>
      <c r="I344" s="15"/>
      <c r="J344" s="63"/>
      <c r="K344" s="63"/>
      <c r="L344" s="64"/>
      <c r="M344" s="65"/>
      <c r="N344" s="63"/>
      <c r="O344" s="66" t="str">
        <f>IFERROR(CompensationAnalysis[[#This Row],[Salary Band Average]]/CompensationAnalysis[[#This Row],[Target Market Salary]],"")</f>
        <v/>
      </c>
      <c r="P344" s="67" t="str">
        <f t="shared" si="20"/>
        <v/>
      </c>
      <c r="Q344" s="63">
        <f>IFERROR(CompensationAnalysis[[#This Row],[Current Base Salary]]-CompensationAnalysis[[#This Row],[Target Market Salary]],"")</f>
        <v>0</v>
      </c>
      <c r="R344" s="12"/>
      <c r="S344" s="63">
        <f t="shared" si="21"/>
        <v>0</v>
      </c>
      <c r="T344" s="63">
        <f>CompensationAnalysis[[#This Row],[Base Increase Amount $]]+CompensationAnalysis[[#This Row],[Current Base Salary]]</f>
        <v>0</v>
      </c>
      <c r="U344" s="67" t="str">
        <f>IFERROR(((CompensationAnalysis[[#This Row],[Current Base Salary]]+CompensationAnalysis[[#This Row],[Base Increase Amount $]]))/CompensationAnalysis[[#This Row],[Target Market Salary]],"")</f>
        <v/>
      </c>
      <c r="V344" s="28"/>
      <c r="X344" s="28"/>
    </row>
    <row r="345" spans="1:24" ht="13.8" x14ac:dyDescent="0.25">
      <c r="A345" s="8"/>
      <c r="B345" s="8"/>
      <c r="C345" s="8"/>
      <c r="D345" s="8"/>
      <c r="E345" s="8"/>
      <c r="F345" s="8"/>
      <c r="G345" s="10"/>
      <c r="H345" s="29" t="str">
        <f>IFERROR(VLOOKUP(F345,'Jobs to Benchmark'!#REF!,1,FALSE),"")</f>
        <v/>
      </c>
      <c r="I345" s="15"/>
      <c r="J345" s="63"/>
      <c r="K345" s="63"/>
      <c r="L345" s="64"/>
      <c r="M345" s="65"/>
      <c r="N345" s="63"/>
      <c r="O345" s="66" t="str">
        <f>IFERROR(CompensationAnalysis[[#This Row],[Salary Band Average]]/CompensationAnalysis[[#This Row],[Target Market Salary]],"")</f>
        <v/>
      </c>
      <c r="P345" s="67" t="str">
        <f t="shared" si="20"/>
        <v/>
      </c>
      <c r="Q345" s="63">
        <f>IFERROR(CompensationAnalysis[[#This Row],[Current Base Salary]]-CompensationAnalysis[[#This Row],[Target Market Salary]],"")</f>
        <v>0</v>
      </c>
      <c r="R345" s="12"/>
      <c r="S345" s="63">
        <f t="shared" si="21"/>
        <v>0</v>
      </c>
      <c r="T345" s="63">
        <f>CompensationAnalysis[[#This Row],[Base Increase Amount $]]+CompensationAnalysis[[#This Row],[Current Base Salary]]</f>
        <v>0</v>
      </c>
      <c r="U345" s="67" t="str">
        <f>IFERROR(((CompensationAnalysis[[#This Row],[Current Base Salary]]+CompensationAnalysis[[#This Row],[Base Increase Amount $]]))/CompensationAnalysis[[#This Row],[Target Market Salary]],"")</f>
        <v/>
      </c>
      <c r="V345" s="28"/>
      <c r="X345" s="28"/>
    </row>
    <row r="346" spans="1:24" ht="13.8" x14ac:dyDescent="0.25">
      <c r="A346" s="8"/>
      <c r="B346" s="8"/>
      <c r="C346" s="8"/>
      <c r="D346" s="8"/>
      <c r="E346" s="8"/>
      <c r="F346" s="8"/>
      <c r="G346" s="10"/>
      <c r="H346" s="29" t="str">
        <f>IFERROR(VLOOKUP(F346,'Jobs to Benchmark'!#REF!,1,FALSE),"")</f>
        <v/>
      </c>
      <c r="I346" s="15"/>
      <c r="J346" s="63"/>
      <c r="K346" s="63"/>
      <c r="L346" s="64"/>
      <c r="M346" s="65"/>
      <c r="N346" s="63"/>
      <c r="O346" s="66" t="str">
        <f>IFERROR(CompensationAnalysis[[#This Row],[Salary Band Average]]/CompensationAnalysis[[#This Row],[Target Market Salary]],"")</f>
        <v/>
      </c>
      <c r="P346" s="67" t="str">
        <f t="shared" si="20"/>
        <v/>
      </c>
      <c r="Q346" s="63">
        <f>IFERROR(CompensationAnalysis[[#This Row],[Current Base Salary]]-CompensationAnalysis[[#This Row],[Target Market Salary]],"")</f>
        <v>0</v>
      </c>
      <c r="R346" s="12"/>
      <c r="S346" s="63">
        <f t="shared" si="21"/>
        <v>0</v>
      </c>
      <c r="T346" s="63">
        <f>CompensationAnalysis[[#This Row],[Base Increase Amount $]]+CompensationAnalysis[[#This Row],[Current Base Salary]]</f>
        <v>0</v>
      </c>
      <c r="U346" s="67" t="str">
        <f>IFERROR(((CompensationAnalysis[[#This Row],[Current Base Salary]]+CompensationAnalysis[[#This Row],[Base Increase Amount $]]))/CompensationAnalysis[[#This Row],[Target Market Salary]],"")</f>
        <v/>
      </c>
      <c r="V346" s="28"/>
      <c r="X346" s="28"/>
    </row>
    <row r="347" spans="1:24" ht="13.8" x14ac:dyDescent="0.25">
      <c r="A347" s="8"/>
      <c r="B347" s="8"/>
      <c r="C347" s="8"/>
      <c r="D347" s="8"/>
      <c r="E347" s="8"/>
      <c r="F347" s="8"/>
      <c r="G347" s="10"/>
      <c r="H347" s="29" t="str">
        <f>IFERROR(VLOOKUP(F347,'Jobs to Benchmark'!#REF!,1,FALSE),"")</f>
        <v/>
      </c>
      <c r="I347" s="15"/>
      <c r="J347" s="63"/>
      <c r="K347" s="63"/>
      <c r="L347" s="64"/>
      <c r="M347" s="65"/>
      <c r="N347" s="63"/>
      <c r="O347" s="66" t="str">
        <f>IFERROR(CompensationAnalysis[[#This Row],[Salary Band Average]]/CompensationAnalysis[[#This Row],[Target Market Salary]],"")</f>
        <v/>
      </c>
      <c r="P347" s="67" t="str">
        <f t="shared" si="20"/>
        <v/>
      </c>
      <c r="Q347" s="63">
        <f>IFERROR(CompensationAnalysis[[#This Row],[Current Base Salary]]-CompensationAnalysis[[#This Row],[Target Market Salary]],"")</f>
        <v>0</v>
      </c>
      <c r="R347" s="12"/>
      <c r="S347" s="63">
        <f t="shared" si="21"/>
        <v>0</v>
      </c>
      <c r="T347" s="63">
        <f>CompensationAnalysis[[#This Row],[Base Increase Amount $]]+CompensationAnalysis[[#This Row],[Current Base Salary]]</f>
        <v>0</v>
      </c>
      <c r="U347" s="67" t="str">
        <f>IFERROR(((CompensationAnalysis[[#This Row],[Current Base Salary]]+CompensationAnalysis[[#This Row],[Base Increase Amount $]]))/CompensationAnalysis[[#This Row],[Target Market Salary]],"")</f>
        <v/>
      </c>
      <c r="V347" s="28"/>
      <c r="X347" s="28"/>
    </row>
    <row r="348" spans="1:24" ht="13.8" x14ac:dyDescent="0.25">
      <c r="A348" s="8"/>
      <c r="B348" s="8"/>
      <c r="C348" s="8"/>
      <c r="D348" s="8"/>
      <c r="E348" s="8"/>
      <c r="F348" s="8"/>
      <c r="G348" s="10"/>
      <c r="H348" s="29" t="str">
        <f>IFERROR(VLOOKUP(F348,'Jobs to Benchmark'!#REF!,1,FALSE),"")</f>
        <v/>
      </c>
      <c r="I348" s="15"/>
      <c r="J348" s="63"/>
      <c r="K348" s="63"/>
      <c r="L348" s="64"/>
      <c r="M348" s="65"/>
      <c r="N348" s="63"/>
      <c r="O348" s="66" t="str">
        <f>IFERROR(CompensationAnalysis[[#This Row],[Salary Band Average]]/CompensationAnalysis[[#This Row],[Target Market Salary]],"")</f>
        <v/>
      </c>
      <c r="P348" s="67" t="str">
        <f t="shared" si="20"/>
        <v/>
      </c>
      <c r="Q348" s="63">
        <f>IFERROR(CompensationAnalysis[[#This Row],[Current Base Salary]]-CompensationAnalysis[[#This Row],[Target Market Salary]],"")</f>
        <v>0</v>
      </c>
      <c r="R348" s="12"/>
      <c r="S348" s="63">
        <f t="shared" si="21"/>
        <v>0</v>
      </c>
      <c r="T348" s="63">
        <f>CompensationAnalysis[[#This Row],[Base Increase Amount $]]+CompensationAnalysis[[#This Row],[Current Base Salary]]</f>
        <v>0</v>
      </c>
      <c r="U348" s="67" t="str">
        <f>IFERROR(((CompensationAnalysis[[#This Row],[Current Base Salary]]+CompensationAnalysis[[#This Row],[Base Increase Amount $]]))/CompensationAnalysis[[#This Row],[Target Market Salary]],"")</f>
        <v/>
      </c>
      <c r="V348" s="28"/>
      <c r="X348" s="28"/>
    </row>
    <row r="349" spans="1:24" ht="13.8" x14ac:dyDescent="0.25">
      <c r="A349" s="8"/>
      <c r="B349" s="8"/>
      <c r="C349" s="8"/>
      <c r="D349" s="8"/>
      <c r="E349" s="8"/>
      <c r="F349" s="8"/>
      <c r="G349" s="10"/>
      <c r="H349" s="29" t="str">
        <f>IFERROR(VLOOKUP(F349,'Jobs to Benchmark'!#REF!,1,FALSE),"")</f>
        <v/>
      </c>
      <c r="I349" s="15"/>
      <c r="J349" s="63"/>
      <c r="K349" s="63"/>
      <c r="L349" s="64"/>
      <c r="M349" s="65"/>
      <c r="N349" s="63"/>
      <c r="O349" s="66" t="str">
        <f>IFERROR(CompensationAnalysis[[#This Row],[Salary Band Average]]/CompensationAnalysis[[#This Row],[Target Market Salary]],"")</f>
        <v/>
      </c>
      <c r="P349" s="67" t="str">
        <f t="shared" si="20"/>
        <v/>
      </c>
      <c r="Q349" s="63">
        <f>IFERROR(CompensationAnalysis[[#This Row],[Current Base Salary]]-CompensationAnalysis[[#This Row],[Target Market Salary]],"")</f>
        <v>0</v>
      </c>
      <c r="R349" s="12"/>
      <c r="S349" s="63">
        <f t="shared" si="21"/>
        <v>0</v>
      </c>
      <c r="T349" s="63">
        <f>CompensationAnalysis[[#This Row],[Base Increase Amount $]]+CompensationAnalysis[[#This Row],[Current Base Salary]]</f>
        <v>0</v>
      </c>
      <c r="U349" s="67" t="str">
        <f>IFERROR(((CompensationAnalysis[[#This Row],[Current Base Salary]]+CompensationAnalysis[[#This Row],[Base Increase Amount $]]))/CompensationAnalysis[[#This Row],[Target Market Salary]],"")</f>
        <v/>
      </c>
      <c r="V349" s="28"/>
      <c r="X349" s="28"/>
    </row>
    <row r="350" spans="1:24" ht="13.8" x14ac:dyDescent="0.25">
      <c r="A350" s="8"/>
      <c r="B350" s="8"/>
      <c r="C350" s="8"/>
      <c r="D350" s="8"/>
      <c r="E350" s="8"/>
      <c r="F350" s="8"/>
      <c r="G350" s="10"/>
      <c r="H350" s="29" t="str">
        <f>IFERROR(VLOOKUP(F350,'Jobs to Benchmark'!#REF!,1,FALSE),"")</f>
        <v/>
      </c>
      <c r="I350" s="15"/>
      <c r="J350" s="63"/>
      <c r="K350" s="63"/>
      <c r="L350" s="64"/>
      <c r="M350" s="65"/>
      <c r="N350" s="63"/>
      <c r="O350" s="66" t="str">
        <f>IFERROR(CompensationAnalysis[[#This Row],[Salary Band Average]]/CompensationAnalysis[[#This Row],[Target Market Salary]],"")</f>
        <v/>
      </c>
      <c r="P350" s="67" t="str">
        <f t="shared" si="20"/>
        <v/>
      </c>
      <c r="Q350" s="63">
        <f>IFERROR(CompensationAnalysis[[#This Row],[Current Base Salary]]-CompensationAnalysis[[#This Row],[Target Market Salary]],"")</f>
        <v>0</v>
      </c>
      <c r="R350" s="12"/>
      <c r="S350" s="63">
        <f t="shared" si="21"/>
        <v>0</v>
      </c>
      <c r="T350" s="63">
        <f>CompensationAnalysis[[#This Row],[Base Increase Amount $]]+CompensationAnalysis[[#This Row],[Current Base Salary]]</f>
        <v>0</v>
      </c>
      <c r="U350" s="67" t="str">
        <f>IFERROR(((CompensationAnalysis[[#This Row],[Current Base Salary]]+CompensationAnalysis[[#This Row],[Base Increase Amount $]]))/CompensationAnalysis[[#This Row],[Target Market Salary]],"")</f>
        <v/>
      </c>
      <c r="V350" s="28"/>
      <c r="X350" s="28"/>
    </row>
    <row r="351" spans="1:24" ht="13.8" x14ac:dyDescent="0.25">
      <c r="A351" s="8"/>
      <c r="B351" s="8"/>
      <c r="C351" s="8"/>
      <c r="D351" s="8"/>
      <c r="E351" s="8"/>
      <c r="F351" s="8"/>
      <c r="G351" s="10"/>
      <c r="H351" s="29" t="str">
        <f>IFERROR(VLOOKUP(F351,'Jobs to Benchmark'!#REF!,1,FALSE),"")</f>
        <v/>
      </c>
      <c r="I351" s="15"/>
      <c r="J351" s="63"/>
      <c r="K351" s="63"/>
      <c r="L351" s="64"/>
      <c r="M351" s="65"/>
      <c r="N351" s="63"/>
      <c r="O351" s="66" t="str">
        <f>IFERROR(CompensationAnalysis[[#This Row],[Salary Band Average]]/CompensationAnalysis[[#This Row],[Target Market Salary]],"")</f>
        <v/>
      </c>
      <c r="P351" s="67" t="str">
        <f t="shared" si="20"/>
        <v/>
      </c>
      <c r="Q351" s="63">
        <f>IFERROR(CompensationAnalysis[[#This Row],[Current Base Salary]]-CompensationAnalysis[[#This Row],[Target Market Salary]],"")</f>
        <v>0</v>
      </c>
      <c r="R351" s="12"/>
      <c r="S351" s="63">
        <f t="shared" si="21"/>
        <v>0</v>
      </c>
      <c r="T351" s="63">
        <f>CompensationAnalysis[[#This Row],[Base Increase Amount $]]+CompensationAnalysis[[#This Row],[Current Base Salary]]</f>
        <v>0</v>
      </c>
      <c r="U351" s="67" t="str">
        <f>IFERROR(((CompensationAnalysis[[#This Row],[Current Base Salary]]+CompensationAnalysis[[#This Row],[Base Increase Amount $]]))/CompensationAnalysis[[#This Row],[Target Market Salary]],"")</f>
        <v/>
      </c>
      <c r="V351" s="28"/>
      <c r="X351" s="28"/>
    </row>
    <row r="352" spans="1:24" ht="13.8" x14ac:dyDescent="0.25">
      <c r="A352" s="8"/>
      <c r="B352" s="8"/>
      <c r="C352" s="8"/>
      <c r="D352" s="8"/>
      <c r="E352" s="8"/>
      <c r="F352" s="8"/>
      <c r="G352" s="10"/>
      <c r="H352" s="29" t="str">
        <f>IFERROR(VLOOKUP(F352,'Jobs to Benchmark'!#REF!,1,FALSE),"")</f>
        <v/>
      </c>
      <c r="I352" s="15"/>
      <c r="J352" s="63"/>
      <c r="K352" s="63"/>
      <c r="L352" s="64"/>
      <c r="M352" s="65"/>
      <c r="N352" s="63"/>
      <c r="O352" s="66" t="str">
        <f>IFERROR(CompensationAnalysis[[#This Row],[Salary Band Average]]/CompensationAnalysis[[#This Row],[Target Market Salary]],"")</f>
        <v/>
      </c>
      <c r="P352" s="67" t="str">
        <f t="shared" si="20"/>
        <v/>
      </c>
      <c r="Q352" s="63">
        <f>IFERROR(CompensationAnalysis[[#This Row],[Current Base Salary]]-CompensationAnalysis[[#This Row],[Target Market Salary]],"")</f>
        <v>0</v>
      </c>
      <c r="R352" s="12"/>
      <c r="S352" s="63">
        <f t="shared" si="21"/>
        <v>0</v>
      </c>
      <c r="T352" s="63">
        <f>CompensationAnalysis[[#This Row],[Base Increase Amount $]]+CompensationAnalysis[[#This Row],[Current Base Salary]]</f>
        <v>0</v>
      </c>
      <c r="U352" s="67" t="str">
        <f>IFERROR(((CompensationAnalysis[[#This Row],[Current Base Salary]]+CompensationAnalysis[[#This Row],[Base Increase Amount $]]))/CompensationAnalysis[[#This Row],[Target Market Salary]],"")</f>
        <v/>
      </c>
      <c r="V352" s="28"/>
      <c r="X352" s="28"/>
    </row>
    <row r="353" spans="1:24" ht="13.8" x14ac:dyDescent="0.25">
      <c r="A353" s="8"/>
      <c r="B353" s="8"/>
      <c r="C353" s="8"/>
      <c r="D353" s="8"/>
      <c r="E353" s="8"/>
      <c r="F353" s="8"/>
      <c r="G353" s="10"/>
      <c r="H353" s="29" t="str">
        <f>IFERROR(VLOOKUP(F353,'Jobs to Benchmark'!#REF!,1,FALSE),"")</f>
        <v/>
      </c>
      <c r="I353" s="15"/>
      <c r="J353" s="63"/>
      <c r="K353" s="63"/>
      <c r="L353" s="64"/>
      <c r="M353" s="65"/>
      <c r="N353" s="63"/>
      <c r="O353" s="66" t="str">
        <f>IFERROR(CompensationAnalysis[[#This Row],[Salary Band Average]]/CompensationAnalysis[[#This Row],[Target Market Salary]],"")</f>
        <v/>
      </c>
      <c r="P353" s="67" t="str">
        <f t="shared" si="20"/>
        <v/>
      </c>
      <c r="Q353" s="63">
        <f>IFERROR(CompensationAnalysis[[#This Row],[Current Base Salary]]-CompensationAnalysis[[#This Row],[Target Market Salary]],"")</f>
        <v>0</v>
      </c>
      <c r="R353" s="12"/>
      <c r="S353" s="63">
        <f t="shared" si="21"/>
        <v>0</v>
      </c>
      <c r="T353" s="63">
        <f>CompensationAnalysis[[#This Row],[Base Increase Amount $]]+CompensationAnalysis[[#This Row],[Current Base Salary]]</f>
        <v>0</v>
      </c>
      <c r="U353" s="67" t="str">
        <f>IFERROR(((CompensationAnalysis[[#This Row],[Current Base Salary]]+CompensationAnalysis[[#This Row],[Base Increase Amount $]]))/CompensationAnalysis[[#This Row],[Target Market Salary]],"")</f>
        <v/>
      </c>
      <c r="V353" s="28"/>
      <c r="X353" s="28"/>
    </row>
    <row r="354" spans="1:24" ht="13.8" x14ac:dyDescent="0.25">
      <c r="A354" s="8"/>
      <c r="B354" s="8"/>
      <c r="C354" s="8"/>
      <c r="D354" s="8"/>
      <c r="E354" s="8"/>
      <c r="F354" s="8"/>
      <c r="G354" s="10"/>
      <c r="H354" s="29" t="str">
        <f>IFERROR(VLOOKUP(F354,'Jobs to Benchmark'!#REF!,1,FALSE),"")</f>
        <v/>
      </c>
      <c r="I354" s="15"/>
      <c r="J354" s="63"/>
      <c r="K354" s="63"/>
      <c r="L354" s="64"/>
      <c r="M354" s="65"/>
      <c r="N354" s="63"/>
      <c r="O354" s="66" t="str">
        <f>IFERROR(CompensationAnalysis[[#This Row],[Salary Band Average]]/CompensationAnalysis[[#This Row],[Target Market Salary]],"")</f>
        <v/>
      </c>
      <c r="P354" s="67" t="str">
        <f t="shared" si="20"/>
        <v/>
      </c>
      <c r="Q354" s="63">
        <f>IFERROR(CompensationAnalysis[[#This Row],[Current Base Salary]]-CompensationAnalysis[[#This Row],[Target Market Salary]],"")</f>
        <v>0</v>
      </c>
      <c r="R354" s="12"/>
      <c r="S354" s="63">
        <f t="shared" si="21"/>
        <v>0</v>
      </c>
      <c r="T354" s="63">
        <f>CompensationAnalysis[[#This Row],[Base Increase Amount $]]+CompensationAnalysis[[#This Row],[Current Base Salary]]</f>
        <v>0</v>
      </c>
      <c r="U354" s="67" t="str">
        <f>IFERROR(((CompensationAnalysis[[#This Row],[Current Base Salary]]+CompensationAnalysis[[#This Row],[Base Increase Amount $]]))/CompensationAnalysis[[#This Row],[Target Market Salary]],"")</f>
        <v/>
      </c>
      <c r="V354" s="28"/>
      <c r="X354" s="28"/>
    </row>
    <row r="355" spans="1:24" ht="13.8" x14ac:dyDescent="0.25">
      <c r="A355" s="8"/>
      <c r="B355" s="8"/>
      <c r="C355" s="8"/>
      <c r="D355" s="8"/>
      <c r="E355" s="8"/>
      <c r="F355" s="8"/>
      <c r="G355" s="10"/>
      <c r="H355" s="29" t="str">
        <f>IFERROR(VLOOKUP(F355,'Jobs to Benchmark'!#REF!,1,FALSE),"")</f>
        <v/>
      </c>
      <c r="I355" s="15"/>
      <c r="J355" s="63"/>
      <c r="K355" s="63"/>
      <c r="L355" s="64"/>
      <c r="M355" s="65"/>
      <c r="N355" s="63"/>
      <c r="O355" s="66" t="str">
        <f>IFERROR(CompensationAnalysis[[#This Row],[Salary Band Average]]/CompensationAnalysis[[#This Row],[Target Market Salary]],"")</f>
        <v/>
      </c>
      <c r="P355" s="67" t="str">
        <f t="shared" si="20"/>
        <v/>
      </c>
      <c r="Q355" s="63">
        <f>IFERROR(CompensationAnalysis[[#This Row],[Current Base Salary]]-CompensationAnalysis[[#This Row],[Target Market Salary]],"")</f>
        <v>0</v>
      </c>
      <c r="R355" s="12"/>
      <c r="S355" s="63">
        <f t="shared" si="21"/>
        <v>0</v>
      </c>
      <c r="T355" s="63">
        <f>CompensationAnalysis[[#This Row],[Base Increase Amount $]]+CompensationAnalysis[[#This Row],[Current Base Salary]]</f>
        <v>0</v>
      </c>
      <c r="U355" s="67" t="str">
        <f>IFERROR(((CompensationAnalysis[[#This Row],[Current Base Salary]]+CompensationAnalysis[[#This Row],[Base Increase Amount $]]))/CompensationAnalysis[[#This Row],[Target Market Salary]],"")</f>
        <v/>
      </c>
      <c r="V355" s="28"/>
      <c r="X355" s="28"/>
    </row>
    <row r="356" spans="1:24" ht="13.8" x14ac:dyDescent="0.25">
      <c r="A356" s="8"/>
      <c r="B356" s="8"/>
      <c r="C356" s="8"/>
      <c r="D356" s="8"/>
      <c r="E356" s="8"/>
      <c r="F356" s="8"/>
      <c r="G356" s="10"/>
      <c r="H356" s="29" t="str">
        <f>IFERROR(VLOOKUP(F356,'Jobs to Benchmark'!#REF!,1,FALSE),"")</f>
        <v/>
      </c>
      <c r="I356" s="15"/>
      <c r="J356" s="63"/>
      <c r="K356" s="63"/>
      <c r="L356" s="64"/>
      <c r="M356" s="65"/>
      <c r="N356" s="63"/>
      <c r="O356" s="66" t="str">
        <f>IFERROR(CompensationAnalysis[[#This Row],[Salary Band Average]]/CompensationAnalysis[[#This Row],[Target Market Salary]],"")</f>
        <v/>
      </c>
      <c r="P356" s="67" t="str">
        <f t="shared" si="20"/>
        <v/>
      </c>
      <c r="Q356" s="63">
        <f>IFERROR(CompensationAnalysis[[#This Row],[Current Base Salary]]-CompensationAnalysis[[#This Row],[Target Market Salary]],"")</f>
        <v>0</v>
      </c>
      <c r="R356" s="12"/>
      <c r="S356" s="63">
        <f t="shared" si="21"/>
        <v>0</v>
      </c>
      <c r="T356" s="63">
        <f>CompensationAnalysis[[#This Row],[Base Increase Amount $]]+CompensationAnalysis[[#This Row],[Current Base Salary]]</f>
        <v>0</v>
      </c>
      <c r="U356" s="67" t="str">
        <f>IFERROR(((CompensationAnalysis[[#This Row],[Current Base Salary]]+CompensationAnalysis[[#This Row],[Base Increase Amount $]]))/CompensationAnalysis[[#This Row],[Target Market Salary]],"")</f>
        <v/>
      </c>
      <c r="V356" s="28"/>
      <c r="X356" s="28"/>
    </row>
    <row r="357" spans="1:24" ht="13.8" x14ac:dyDescent="0.25">
      <c r="A357" s="8"/>
      <c r="B357" s="8"/>
      <c r="C357" s="8"/>
      <c r="D357" s="8"/>
      <c r="E357" s="8"/>
      <c r="F357" s="8"/>
      <c r="G357" s="10"/>
      <c r="H357" s="29" t="str">
        <f>IFERROR(VLOOKUP(F357,'Jobs to Benchmark'!#REF!,1,FALSE),"")</f>
        <v/>
      </c>
      <c r="I357" s="15"/>
      <c r="J357" s="63"/>
      <c r="K357" s="63"/>
      <c r="L357" s="64"/>
      <c r="M357" s="65"/>
      <c r="N357" s="63"/>
      <c r="O357" s="66" t="str">
        <f>IFERROR(CompensationAnalysis[[#This Row],[Salary Band Average]]/CompensationAnalysis[[#This Row],[Target Market Salary]],"")</f>
        <v/>
      </c>
      <c r="P357" s="67" t="str">
        <f t="shared" si="20"/>
        <v/>
      </c>
      <c r="Q357" s="63">
        <f>IFERROR(CompensationAnalysis[[#This Row],[Current Base Salary]]-CompensationAnalysis[[#This Row],[Target Market Salary]],"")</f>
        <v>0</v>
      </c>
      <c r="R357" s="12"/>
      <c r="S357" s="63">
        <f t="shared" si="21"/>
        <v>0</v>
      </c>
      <c r="T357" s="63">
        <f>CompensationAnalysis[[#This Row],[Base Increase Amount $]]+CompensationAnalysis[[#This Row],[Current Base Salary]]</f>
        <v>0</v>
      </c>
      <c r="U357" s="67" t="str">
        <f>IFERROR(((CompensationAnalysis[[#This Row],[Current Base Salary]]+CompensationAnalysis[[#This Row],[Base Increase Amount $]]))/CompensationAnalysis[[#This Row],[Target Market Salary]],"")</f>
        <v/>
      </c>
      <c r="V357" s="28"/>
      <c r="X357" s="28"/>
    </row>
    <row r="358" spans="1:24" ht="13.8" x14ac:dyDescent="0.25">
      <c r="A358" s="8"/>
      <c r="B358" s="8"/>
      <c r="C358" s="8"/>
      <c r="D358" s="8"/>
      <c r="E358" s="8"/>
      <c r="F358" s="8"/>
      <c r="G358" s="10"/>
      <c r="H358" s="29" t="str">
        <f>IFERROR(VLOOKUP(F358,'Jobs to Benchmark'!#REF!,1,FALSE),"")</f>
        <v/>
      </c>
      <c r="I358" s="15"/>
      <c r="J358" s="63"/>
      <c r="K358" s="63"/>
      <c r="L358" s="64"/>
      <c r="M358" s="65"/>
      <c r="N358" s="63"/>
      <c r="O358" s="66" t="str">
        <f>IFERROR(CompensationAnalysis[[#This Row],[Salary Band Average]]/CompensationAnalysis[[#This Row],[Target Market Salary]],"")</f>
        <v/>
      </c>
      <c r="P358" s="67" t="str">
        <f t="shared" si="20"/>
        <v/>
      </c>
      <c r="Q358" s="63">
        <f>IFERROR(CompensationAnalysis[[#This Row],[Current Base Salary]]-CompensationAnalysis[[#This Row],[Target Market Salary]],"")</f>
        <v>0</v>
      </c>
      <c r="R358" s="12"/>
      <c r="S358" s="63">
        <f t="shared" si="21"/>
        <v>0</v>
      </c>
      <c r="T358" s="63">
        <f>CompensationAnalysis[[#This Row],[Base Increase Amount $]]+CompensationAnalysis[[#This Row],[Current Base Salary]]</f>
        <v>0</v>
      </c>
      <c r="U358" s="67" t="str">
        <f>IFERROR(((CompensationAnalysis[[#This Row],[Current Base Salary]]+CompensationAnalysis[[#This Row],[Base Increase Amount $]]))/CompensationAnalysis[[#This Row],[Target Market Salary]],"")</f>
        <v/>
      </c>
      <c r="V358" s="28"/>
      <c r="X358" s="28"/>
    </row>
    <row r="359" spans="1:24" ht="13.8" x14ac:dyDescent="0.25">
      <c r="A359" s="8"/>
      <c r="B359" s="8"/>
      <c r="C359" s="8"/>
      <c r="D359" s="8"/>
      <c r="E359" s="8"/>
      <c r="F359" s="8"/>
      <c r="G359" s="10"/>
      <c r="H359" s="29" t="str">
        <f>IFERROR(VLOOKUP(F359,'Jobs to Benchmark'!#REF!,1,FALSE),"")</f>
        <v/>
      </c>
      <c r="I359" s="15"/>
      <c r="J359" s="63"/>
      <c r="K359" s="63"/>
      <c r="L359" s="64"/>
      <c r="M359" s="65"/>
      <c r="N359" s="63"/>
      <c r="O359" s="66" t="str">
        <f>IFERROR(CompensationAnalysis[[#This Row],[Salary Band Average]]/CompensationAnalysis[[#This Row],[Target Market Salary]],"")</f>
        <v/>
      </c>
      <c r="P359" s="67" t="str">
        <f t="shared" si="20"/>
        <v/>
      </c>
      <c r="Q359" s="63">
        <f>IFERROR(CompensationAnalysis[[#This Row],[Current Base Salary]]-CompensationAnalysis[[#This Row],[Target Market Salary]],"")</f>
        <v>0</v>
      </c>
      <c r="R359" s="12"/>
      <c r="S359" s="63">
        <f t="shared" si="21"/>
        <v>0</v>
      </c>
      <c r="T359" s="63">
        <f>CompensationAnalysis[[#This Row],[Base Increase Amount $]]+CompensationAnalysis[[#This Row],[Current Base Salary]]</f>
        <v>0</v>
      </c>
      <c r="U359" s="67" t="str">
        <f>IFERROR(((CompensationAnalysis[[#This Row],[Current Base Salary]]+CompensationAnalysis[[#This Row],[Base Increase Amount $]]))/CompensationAnalysis[[#This Row],[Target Market Salary]],"")</f>
        <v/>
      </c>
      <c r="V359" s="28"/>
      <c r="X359" s="28"/>
    </row>
    <row r="360" spans="1:24" ht="13.8" x14ac:dyDescent="0.25">
      <c r="A360" s="8"/>
      <c r="B360" s="8"/>
      <c r="C360" s="8"/>
      <c r="D360" s="8"/>
      <c r="E360" s="8"/>
      <c r="F360" s="8"/>
      <c r="G360" s="10"/>
      <c r="H360" s="29" t="str">
        <f>IFERROR(VLOOKUP(F360,'Jobs to Benchmark'!#REF!,1,FALSE),"")</f>
        <v/>
      </c>
      <c r="I360" s="15"/>
      <c r="J360" s="63"/>
      <c r="K360" s="63"/>
      <c r="L360" s="64"/>
      <c r="M360" s="65"/>
      <c r="N360" s="63"/>
      <c r="O360" s="66" t="str">
        <f>IFERROR(CompensationAnalysis[[#This Row],[Salary Band Average]]/CompensationAnalysis[[#This Row],[Target Market Salary]],"")</f>
        <v/>
      </c>
      <c r="P360" s="67" t="str">
        <f t="shared" si="20"/>
        <v/>
      </c>
      <c r="Q360" s="63">
        <f>IFERROR(CompensationAnalysis[[#This Row],[Current Base Salary]]-CompensationAnalysis[[#This Row],[Target Market Salary]],"")</f>
        <v>0</v>
      </c>
      <c r="R360" s="12"/>
      <c r="S360" s="63">
        <f t="shared" si="21"/>
        <v>0</v>
      </c>
      <c r="T360" s="63">
        <f>CompensationAnalysis[[#This Row],[Base Increase Amount $]]+CompensationAnalysis[[#This Row],[Current Base Salary]]</f>
        <v>0</v>
      </c>
      <c r="U360" s="67" t="str">
        <f>IFERROR(((CompensationAnalysis[[#This Row],[Current Base Salary]]+CompensationAnalysis[[#This Row],[Base Increase Amount $]]))/CompensationAnalysis[[#This Row],[Target Market Salary]],"")</f>
        <v/>
      </c>
      <c r="V360" s="28"/>
      <c r="X360" s="28"/>
    </row>
    <row r="361" spans="1:24" ht="13.8" x14ac:dyDescent="0.25">
      <c r="A361" s="8"/>
      <c r="B361" s="8"/>
      <c r="C361" s="8"/>
      <c r="D361" s="8"/>
      <c r="E361" s="8"/>
      <c r="F361" s="8"/>
      <c r="G361" s="10"/>
      <c r="H361" s="29" t="str">
        <f>IFERROR(VLOOKUP(F361,'Jobs to Benchmark'!#REF!,1,FALSE),"")</f>
        <v/>
      </c>
      <c r="I361" s="15"/>
      <c r="J361" s="63"/>
      <c r="K361" s="63"/>
      <c r="L361" s="64"/>
      <c r="M361" s="65"/>
      <c r="N361" s="63"/>
      <c r="O361" s="66" t="str">
        <f>IFERROR(CompensationAnalysis[[#This Row],[Salary Band Average]]/CompensationAnalysis[[#This Row],[Target Market Salary]],"")</f>
        <v/>
      </c>
      <c r="P361" s="67" t="str">
        <f t="shared" si="20"/>
        <v/>
      </c>
      <c r="Q361" s="63">
        <f>IFERROR(CompensationAnalysis[[#This Row],[Current Base Salary]]-CompensationAnalysis[[#This Row],[Target Market Salary]],"")</f>
        <v>0</v>
      </c>
      <c r="R361" s="12"/>
      <c r="S361" s="63">
        <f t="shared" si="21"/>
        <v>0</v>
      </c>
      <c r="T361" s="63">
        <f>CompensationAnalysis[[#This Row],[Base Increase Amount $]]+CompensationAnalysis[[#This Row],[Current Base Salary]]</f>
        <v>0</v>
      </c>
      <c r="U361" s="67" t="str">
        <f>IFERROR(((CompensationAnalysis[[#This Row],[Current Base Salary]]+CompensationAnalysis[[#This Row],[Base Increase Amount $]]))/CompensationAnalysis[[#This Row],[Target Market Salary]],"")</f>
        <v/>
      </c>
      <c r="V361" s="28"/>
      <c r="X361" s="28"/>
    </row>
    <row r="362" spans="1:24" ht="13.8" x14ac:dyDescent="0.25">
      <c r="A362" s="8"/>
      <c r="B362" s="8"/>
      <c r="C362" s="8"/>
      <c r="D362" s="8"/>
      <c r="E362" s="8"/>
      <c r="F362" s="8"/>
      <c r="G362" s="10"/>
      <c r="H362" s="29" t="str">
        <f>IFERROR(VLOOKUP(F362,'Jobs to Benchmark'!#REF!,1,FALSE),"")</f>
        <v/>
      </c>
      <c r="I362" s="15"/>
      <c r="J362" s="63"/>
      <c r="K362" s="63"/>
      <c r="L362" s="64"/>
      <c r="M362" s="65"/>
      <c r="N362" s="63"/>
      <c r="O362" s="66" t="str">
        <f>IFERROR(CompensationAnalysis[[#This Row],[Salary Band Average]]/CompensationAnalysis[[#This Row],[Target Market Salary]],"")</f>
        <v/>
      </c>
      <c r="P362" s="67" t="str">
        <f t="shared" si="20"/>
        <v/>
      </c>
      <c r="Q362" s="63">
        <f>IFERROR(CompensationAnalysis[[#This Row],[Current Base Salary]]-CompensationAnalysis[[#This Row],[Target Market Salary]],"")</f>
        <v>0</v>
      </c>
      <c r="R362" s="12"/>
      <c r="S362" s="63">
        <f t="shared" si="21"/>
        <v>0</v>
      </c>
      <c r="T362" s="63">
        <f>CompensationAnalysis[[#This Row],[Base Increase Amount $]]+CompensationAnalysis[[#This Row],[Current Base Salary]]</f>
        <v>0</v>
      </c>
      <c r="U362" s="67" t="str">
        <f>IFERROR(((CompensationAnalysis[[#This Row],[Current Base Salary]]+CompensationAnalysis[[#This Row],[Base Increase Amount $]]))/CompensationAnalysis[[#This Row],[Target Market Salary]],"")</f>
        <v/>
      </c>
      <c r="V362" s="28"/>
      <c r="X362" s="28"/>
    </row>
    <row r="363" spans="1:24" ht="13.8" x14ac:dyDescent="0.25">
      <c r="A363" s="8"/>
      <c r="B363" s="8"/>
      <c r="C363" s="8"/>
      <c r="D363" s="8"/>
      <c r="E363" s="8"/>
      <c r="F363" s="8"/>
      <c r="G363" s="10"/>
      <c r="H363" s="29" t="str">
        <f>IFERROR(VLOOKUP(F363,'Jobs to Benchmark'!#REF!,1,FALSE),"")</f>
        <v/>
      </c>
      <c r="I363" s="15"/>
      <c r="J363" s="63"/>
      <c r="K363" s="63"/>
      <c r="L363" s="64"/>
      <c r="M363" s="65"/>
      <c r="N363" s="63"/>
      <c r="O363" s="66" t="str">
        <f>IFERROR(CompensationAnalysis[[#This Row],[Salary Band Average]]/CompensationAnalysis[[#This Row],[Target Market Salary]],"")</f>
        <v/>
      </c>
      <c r="P363" s="67" t="str">
        <f t="shared" si="20"/>
        <v/>
      </c>
      <c r="Q363" s="63">
        <f>IFERROR(CompensationAnalysis[[#This Row],[Current Base Salary]]-CompensationAnalysis[[#This Row],[Target Market Salary]],"")</f>
        <v>0</v>
      </c>
      <c r="R363" s="12"/>
      <c r="S363" s="63">
        <f t="shared" si="21"/>
        <v>0</v>
      </c>
      <c r="T363" s="63">
        <f>CompensationAnalysis[[#This Row],[Base Increase Amount $]]+CompensationAnalysis[[#This Row],[Current Base Salary]]</f>
        <v>0</v>
      </c>
      <c r="U363" s="67" t="str">
        <f>IFERROR(((CompensationAnalysis[[#This Row],[Current Base Salary]]+CompensationAnalysis[[#This Row],[Base Increase Amount $]]))/CompensationAnalysis[[#This Row],[Target Market Salary]],"")</f>
        <v/>
      </c>
      <c r="V363" s="28"/>
      <c r="X363" s="28"/>
    </row>
    <row r="364" spans="1:24" ht="13.8" x14ac:dyDescent="0.25">
      <c r="A364" s="8"/>
      <c r="B364" s="8"/>
      <c r="C364" s="8"/>
      <c r="D364" s="8"/>
      <c r="E364" s="8"/>
      <c r="F364" s="8"/>
      <c r="G364" s="10"/>
      <c r="H364" s="29" t="str">
        <f>IFERROR(VLOOKUP(F364,'Jobs to Benchmark'!#REF!,1,FALSE),"")</f>
        <v/>
      </c>
      <c r="I364" s="15"/>
      <c r="J364" s="63"/>
      <c r="K364" s="63"/>
      <c r="L364" s="64"/>
      <c r="M364" s="65"/>
      <c r="N364" s="63"/>
      <c r="O364" s="66" t="str">
        <f>IFERROR(CompensationAnalysis[[#This Row],[Salary Band Average]]/CompensationAnalysis[[#This Row],[Target Market Salary]],"")</f>
        <v/>
      </c>
      <c r="P364" s="67" t="str">
        <f t="shared" si="20"/>
        <v/>
      </c>
      <c r="Q364" s="63">
        <f>IFERROR(CompensationAnalysis[[#This Row],[Current Base Salary]]-CompensationAnalysis[[#This Row],[Target Market Salary]],"")</f>
        <v>0</v>
      </c>
      <c r="R364" s="12"/>
      <c r="S364" s="63">
        <f t="shared" si="21"/>
        <v>0</v>
      </c>
      <c r="T364" s="63">
        <f>CompensationAnalysis[[#This Row],[Base Increase Amount $]]+CompensationAnalysis[[#This Row],[Current Base Salary]]</f>
        <v>0</v>
      </c>
      <c r="U364" s="67" t="str">
        <f>IFERROR(((CompensationAnalysis[[#This Row],[Current Base Salary]]+CompensationAnalysis[[#This Row],[Base Increase Amount $]]))/CompensationAnalysis[[#This Row],[Target Market Salary]],"")</f>
        <v/>
      </c>
      <c r="V364" s="28"/>
      <c r="X364" s="28"/>
    </row>
    <row r="365" spans="1:24" ht="13.8" x14ac:dyDescent="0.25">
      <c r="A365" s="8"/>
      <c r="B365" s="8"/>
      <c r="C365" s="8"/>
      <c r="D365" s="8"/>
      <c r="E365" s="8"/>
      <c r="F365" s="8"/>
      <c r="G365" s="10"/>
      <c r="H365" s="29" t="str">
        <f>IFERROR(VLOOKUP(F365,'Jobs to Benchmark'!#REF!,1,FALSE),"")</f>
        <v/>
      </c>
      <c r="I365" s="15"/>
      <c r="J365" s="63"/>
      <c r="K365" s="63"/>
      <c r="L365" s="64"/>
      <c r="M365" s="65"/>
      <c r="N365" s="63"/>
      <c r="O365" s="66" t="str">
        <f>IFERROR(CompensationAnalysis[[#This Row],[Salary Band Average]]/CompensationAnalysis[[#This Row],[Target Market Salary]],"")</f>
        <v/>
      </c>
      <c r="P365" s="67" t="str">
        <f t="shared" si="20"/>
        <v/>
      </c>
      <c r="Q365" s="63">
        <f>IFERROR(CompensationAnalysis[[#This Row],[Current Base Salary]]-CompensationAnalysis[[#This Row],[Target Market Salary]],"")</f>
        <v>0</v>
      </c>
      <c r="R365" s="12"/>
      <c r="S365" s="63">
        <f t="shared" si="21"/>
        <v>0</v>
      </c>
      <c r="T365" s="63">
        <f>CompensationAnalysis[[#This Row],[Base Increase Amount $]]+CompensationAnalysis[[#This Row],[Current Base Salary]]</f>
        <v>0</v>
      </c>
      <c r="U365" s="67" t="str">
        <f>IFERROR(((CompensationAnalysis[[#This Row],[Current Base Salary]]+CompensationAnalysis[[#This Row],[Base Increase Amount $]]))/CompensationAnalysis[[#This Row],[Target Market Salary]],"")</f>
        <v/>
      </c>
      <c r="V365" s="28"/>
      <c r="X365" s="28"/>
    </row>
    <row r="366" spans="1:24" ht="13.8" x14ac:dyDescent="0.25">
      <c r="A366" s="8"/>
      <c r="B366" s="8"/>
      <c r="C366" s="8"/>
      <c r="D366" s="8"/>
      <c r="E366" s="8"/>
      <c r="F366" s="8"/>
      <c r="G366" s="10"/>
      <c r="H366" s="29" t="str">
        <f>IFERROR(VLOOKUP(F366,'Jobs to Benchmark'!#REF!,1,FALSE),"")</f>
        <v/>
      </c>
      <c r="I366" s="15"/>
      <c r="J366" s="63"/>
      <c r="K366" s="63"/>
      <c r="L366" s="64"/>
      <c r="M366" s="65"/>
      <c r="N366" s="63"/>
      <c r="O366" s="66" t="str">
        <f>IFERROR(CompensationAnalysis[[#This Row],[Salary Band Average]]/CompensationAnalysis[[#This Row],[Target Market Salary]],"")</f>
        <v/>
      </c>
      <c r="P366" s="67" t="str">
        <f t="shared" si="20"/>
        <v/>
      </c>
      <c r="Q366" s="63">
        <f>IFERROR(CompensationAnalysis[[#This Row],[Current Base Salary]]-CompensationAnalysis[[#This Row],[Target Market Salary]],"")</f>
        <v>0</v>
      </c>
      <c r="R366" s="12"/>
      <c r="S366" s="63">
        <f t="shared" si="21"/>
        <v>0</v>
      </c>
      <c r="T366" s="63">
        <f>CompensationAnalysis[[#This Row],[Base Increase Amount $]]+CompensationAnalysis[[#This Row],[Current Base Salary]]</f>
        <v>0</v>
      </c>
      <c r="U366" s="67" t="str">
        <f>IFERROR(((CompensationAnalysis[[#This Row],[Current Base Salary]]+CompensationAnalysis[[#This Row],[Base Increase Amount $]]))/CompensationAnalysis[[#This Row],[Target Market Salary]],"")</f>
        <v/>
      </c>
      <c r="V366" s="28"/>
      <c r="X366" s="28"/>
    </row>
    <row r="367" spans="1:24" ht="13.8" x14ac:dyDescent="0.25">
      <c r="A367" s="8"/>
      <c r="B367" s="8"/>
      <c r="C367" s="8"/>
      <c r="D367" s="8"/>
      <c r="E367" s="8"/>
      <c r="F367" s="8"/>
      <c r="G367" s="10"/>
      <c r="H367" s="29" t="str">
        <f>IFERROR(VLOOKUP(F367,'Jobs to Benchmark'!#REF!,1,FALSE),"")</f>
        <v/>
      </c>
      <c r="I367" s="15"/>
      <c r="J367" s="63"/>
      <c r="K367" s="63"/>
      <c r="L367" s="64"/>
      <c r="M367" s="65"/>
      <c r="N367" s="63"/>
      <c r="O367" s="66" t="str">
        <f>IFERROR(CompensationAnalysis[[#This Row],[Salary Band Average]]/CompensationAnalysis[[#This Row],[Target Market Salary]],"")</f>
        <v/>
      </c>
      <c r="P367" s="67" t="str">
        <f t="shared" si="20"/>
        <v/>
      </c>
      <c r="Q367" s="63">
        <f>IFERROR(CompensationAnalysis[[#This Row],[Current Base Salary]]-CompensationAnalysis[[#This Row],[Target Market Salary]],"")</f>
        <v>0</v>
      </c>
      <c r="R367" s="12"/>
      <c r="S367" s="63">
        <f t="shared" si="21"/>
        <v>0</v>
      </c>
      <c r="T367" s="63">
        <f>CompensationAnalysis[[#This Row],[Base Increase Amount $]]+CompensationAnalysis[[#This Row],[Current Base Salary]]</f>
        <v>0</v>
      </c>
      <c r="U367" s="67" t="str">
        <f>IFERROR(((CompensationAnalysis[[#This Row],[Current Base Salary]]+CompensationAnalysis[[#This Row],[Base Increase Amount $]]))/CompensationAnalysis[[#This Row],[Target Market Salary]],"")</f>
        <v/>
      </c>
      <c r="V367" s="28"/>
      <c r="X367" s="28"/>
    </row>
    <row r="368" spans="1:24" ht="13.8" x14ac:dyDescent="0.25">
      <c r="A368" s="8"/>
      <c r="B368" s="8"/>
      <c r="C368" s="8"/>
      <c r="D368" s="8"/>
      <c r="E368" s="8"/>
      <c r="F368" s="8"/>
      <c r="G368" s="10"/>
      <c r="H368" s="29" t="str">
        <f>IFERROR(VLOOKUP(F368,'Jobs to Benchmark'!#REF!,1,FALSE),"")</f>
        <v/>
      </c>
      <c r="I368" s="15"/>
      <c r="J368" s="63"/>
      <c r="K368" s="63"/>
      <c r="L368" s="64"/>
      <c r="M368" s="65"/>
      <c r="N368" s="63"/>
      <c r="O368" s="66" t="str">
        <f>IFERROR(CompensationAnalysis[[#This Row],[Salary Band Average]]/CompensationAnalysis[[#This Row],[Target Market Salary]],"")</f>
        <v/>
      </c>
      <c r="P368" s="67" t="str">
        <f t="shared" si="20"/>
        <v/>
      </c>
      <c r="Q368" s="63">
        <f>IFERROR(CompensationAnalysis[[#This Row],[Current Base Salary]]-CompensationAnalysis[[#This Row],[Target Market Salary]],"")</f>
        <v>0</v>
      </c>
      <c r="R368" s="12"/>
      <c r="S368" s="63">
        <f t="shared" si="21"/>
        <v>0</v>
      </c>
      <c r="T368" s="63">
        <f>CompensationAnalysis[[#This Row],[Base Increase Amount $]]+CompensationAnalysis[[#This Row],[Current Base Salary]]</f>
        <v>0</v>
      </c>
      <c r="U368" s="67" t="str">
        <f>IFERROR(((CompensationAnalysis[[#This Row],[Current Base Salary]]+CompensationAnalysis[[#This Row],[Base Increase Amount $]]))/CompensationAnalysis[[#This Row],[Target Market Salary]],"")</f>
        <v/>
      </c>
      <c r="V368" s="28"/>
      <c r="X368" s="28"/>
    </row>
    <row r="369" spans="1:24" ht="13.8" x14ac:dyDescent="0.25">
      <c r="A369" s="8"/>
      <c r="B369" s="8"/>
      <c r="C369" s="8"/>
      <c r="D369" s="8"/>
      <c r="E369" s="8"/>
      <c r="F369" s="8"/>
      <c r="G369" s="10"/>
      <c r="H369" s="29" t="str">
        <f>IFERROR(VLOOKUP(F369,'Jobs to Benchmark'!#REF!,1,FALSE),"")</f>
        <v/>
      </c>
      <c r="I369" s="15"/>
      <c r="J369" s="63"/>
      <c r="K369" s="63"/>
      <c r="L369" s="64"/>
      <c r="M369" s="65"/>
      <c r="N369" s="63"/>
      <c r="O369" s="66" t="str">
        <f>IFERROR(CompensationAnalysis[[#This Row],[Salary Band Average]]/CompensationAnalysis[[#This Row],[Target Market Salary]],"")</f>
        <v/>
      </c>
      <c r="P369" s="67" t="str">
        <f t="shared" si="20"/>
        <v/>
      </c>
      <c r="Q369" s="63">
        <f>IFERROR(CompensationAnalysis[[#This Row],[Current Base Salary]]-CompensationAnalysis[[#This Row],[Target Market Salary]],"")</f>
        <v>0</v>
      </c>
      <c r="R369" s="12"/>
      <c r="S369" s="63">
        <f t="shared" si="21"/>
        <v>0</v>
      </c>
      <c r="T369" s="63">
        <f>CompensationAnalysis[[#This Row],[Base Increase Amount $]]+CompensationAnalysis[[#This Row],[Current Base Salary]]</f>
        <v>0</v>
      </c>
      <c r="U369" s="67" t="str">
        <f>IFERROR(((CompensationAnalysis[[#This Row],[Current Base Salary]]+CompensationAnalysis[[#This Row],[Base Increase Amount $]]))/CompensationAnalysis[[#This Row],[Target Market Salary]],"")</f>
        <v/>
      </c>
      <c r="V369" s="28"/>
      <c r="X369" s="28"/>
    </row>
    <row r="370" spans="1:24" ht="13.8" x14ac:dyDescent="0.25">
      <c r="A370" s="8"/>
      <c r="B370" s="8"/>
      <c r="C370" s="8"/>
      <c r="D370" s="8"/>
      <c r="E370" s="8"/>
      <c r="F370" s="8"/>
      <c r="G370" s="10"/>
      <c r="H370" s="29" t="str">
        <f>IFERROR(VLOOKUP(F370,'Jobs to Benchmark'!#REF!,1,FALSE),"")</f>
        <v/>
      </c>
      <c r="I370" s="15"/>
      <c r="J370" s="63"/>
      <c r="K370" s="63"/>
      <c r="L370" s="64"/>
      <c r="M370" s="65"/>
      <c r="N370" s="63"/>
      <c r="O370" s="66" t="str">
        <f>IFERROR(CompensationAnalysis[[#This Row],[Salary Band Average]]/CompensationAnalysis[[#This Row],[Target Market Salary]],"")</f>
        <v/>
      </c>
      <c r="P370" s="67" t="str">
        <f t="shared" si="20"/>
        <v/>
      </c>
      <c r="Q370" s="63">
        <f>IFERROR(CompensationAnalysis[[#This Row],[Current Base Salary]]-CompensationAnalysis[[#This Row],[Target Market Salary]],"")</f>
        <v>0</v>
      </c>
      <c r="R370" s="12"/>
      <c r="S370" s="63">
        <f t="shared" si="21"/>
        <v>0</v>
      </c>
      <c r="T370" s="63">
        <f>CompensationAnalysis[[#This Row],[Base Increase Amount $]]+CompensationAnalysis[[#This Row],[Current Base Salary]]</f>
        <v>0</v>
      </c>
      <c r="U370" s="67" t="str">
        <f>IFERROR(((CompensationAnalysis[[#This Row],[Current Base Salary]]+CompensationAnalysis[[#This Row],[Base Increase Amount $]]))/CompensationAnalysis[[#This Row],[Target Market Salary]],"")</f>
        <v/>
      </c>
      <c r="V370" s="28"/>
      <c r="X370" s="28"/>
    </row>
    <row r="371" spans="1:24" ht="13.8" x14ac:dyDescent="0.25">
      <c r="A371" s="8"/>
      <c r="B371" s="8"/>
      <c r="C371" s="8"/>
      <c r="D371" s="8"/>
      <c r="E371" s="8"/>
      <c r="F371" s="8"/>
      <c r="G371" s="10"/>
      <c r="H371" s="29" t="str">
        <f>IFERROR(VLOOKUP(F371,'Jobs to Benchmark'!#REF!,1,FALSE),"")</f>
        <v/>
      </c>
      <c r="I371" s="15"/>
      <c r="J371" s="63"/>
      <c r="K371" s="63"/>
      <c r="L371" s="64"/>
      <c r="M371" s="65"/>
      <c r="N371" s="63"/>
      <c r="O371" s="66" t="str">
        <f>IFERROR(CompensationAnalysis[[#This Row],[Salary Band Average]]/CompensationAnalysis[[#This Row],[Target Market Salary]],"")</f>
        <v/>
      </c>
      <c r="P371" s="67" t="str">
        <f t="shared" si="20"/>
        <v/>
      </c>
      <c r="Q371" s="63">
        <f>IFERROR(CompensationAnalysis[[#This Row],[Current Base Salary]]-CompensationAnalysis[[#This Row],[Target Market Salary]],"")</f>
        <v>0</v>
      </c>
      <c r="R371" s="12"/>
      <c r="S371" s="63">
        <f t="shared" si="21"/>
        <v>0</v>
      </c>
      <c r="T371" s="63">
        <f>CompensationAnalysis[[#This Row],[Base Increase Amount $]]+CompensationAnalysis[[#This Row],[Current Base Salary]]</f>
        <v>0</v>
      </c>
      <c r="U371" s="67" t="str">
        <f>IFERROR(((CompensationAnalysis[[#This Row],[Current Base Salary]]+CompensationAnalysis[[#This Row],[Base Increase Amount $]]))/CompensationAnalysis[[#This Row],[Target Market Salary]],"")</f>
        <v/>
      </c>
      <c r="V371" s="28"/>
      <c r="X371" s="28"/>
    </row>
    <row r="372" spans="1:24" ht="13.8" x14ac:dyDescent="0.25">
      <c r="A372" s="8"/>
      <c r="B372" s="8"/>
      <c r="C372" s="8"/>
      <c r="D372" s="8"/>
      <c r="E372" s="8"/>
      <c r="F372" s="8"/>
      <c r="G372" s="10"/>
      <c r="H372" s="29" t="str">
        <f>IFERROR(VLOOKUP(F372,'Jobs to Benchmark'!#REF!,1,FALSE),"")</f>
        <v/>
      </c>
      <c r="I372" s="15"/>
      <c r="J372" s="63"/>
      <c r="K372" s="63"/>
      <c r="L372" s="64"/>
      <c r="M372" s="65"/>
      <c r="N372" s="63"/>
      <c r="O372" s="66" t="str">
        <f>IFERROR(CompensationAnalysis[[#This Row],[Salary Band Average]]/CompensationAnalysis[[#This Row],[Target Market Salary]],"")</f>
        <v/>
      </c>
      <c r="P372" s="67" t="str">
        <f t="shared" si="20"/>
        <v/>
      </c>
      <c r="Q372" s="63">
        <f>IFERROR(CompensationAnalysis[[#This Row],[Current Base Salary]]-CompensationAnalysis[[#This Row],[Target Market Salary]],"")</f>
        <v>0</v>
      </c>
      <c r="R372" s="12"/>
      <c r="S372" s="63">
        <f t="shared" si="21"/>
        <v>0</v>
      </c>
      <c r="T372" s="63">
        <f>CompensationAnalysis[[#This Row],[Base Increase Amount $]]+CompensationAnalysis[[#This Row],[Current Base Salary]]</f>
        <v>0</v>
      </c>
      <c r="U372" s="67" t="str">
        <f>IFERROR(((CompensationAnalysis[[#This Row],[Current Base Salary]]+CompensationAnalysis[[#This Row],[Base Increase Amount $]]))/CompensationAnalysis[[#This Row],[Target Market Salary]],"")</f>
        <v/>
      </c>
      <c r="V372" s="28"/>
      <c r="X372" s="28"/>
    </row>
    <row r="373" spans="1:24" ht="13.8" x14ac:dyDescent="0.25">
      <c r="A373" s="8"/>
      <c r="B373" s="8"/>
      <c r="C373" s="8"/>
      <c r="D373" s="8"/>
      <c r="E373" s="8"/>
      <c r="F373" s="8"/>
      <c r="G373" s="10"/>
      <c r="H373" s="29" t="str">
        <f>IFERROR(VLOOKUP(F373,'Jobs to Benchmark'!#REF!,1,FALSE),"")</f>
        <v/>
      </c>
      <c r="I373" s="15"/>
      <c r="J373" s="63"/>
      <c r="K373" s="63"/>
      <c r="L373" s="64"/>
      <c r="M373" s="65"/>
      <c r="N373" s="63"/>
      <c r="O373" s="66" t="str">
        <f>IFERROR(CompensationAnalysis[[#This Row],[Salary Band Average]]/CompensationAnalysis[[#This Row],[Target Market Salary]],"")</f>
        <v/>
      </c>
      <c r="P373" s="67" t="str">
        <f t="shared" si="20"/>
        <v/>
      </c>
      <c r="Q373" s="63">
        <f>IFERROR(CompensationAnalysis[[#This Row],[Current Base Salary]]-CompensationAnalysis[[#This Row],[Target Market Salary]],"")</f>
        <v>0</v>
      </c>
      <c r="R373" s="12"/>
      <c r="S373" s="63">
        <f t="shared" si="21"/>
        <v>0</v>
      </c>
      <c r="T373" s="63">
        <f>CompensationAnalysis[[#This Row],[Base Increase Amount $]]+CompensationAnalysis[[#This Row],[Current Base Salary]]</f>
        <v>0</v>
      </c>
      <c r="U373" s="67" t="str">
        <f>IFERROR(((CompensationAnalysis[[#This Row],[Current Base Salary]]+CompensationAnalysis[[#This Row],[Base Increase Amount $]]))/CompensationAnalysis[[#This Row],[Target Market Salary]],"")</f>
        <v/>
      </c>
      <c r="V373" s="28"/>
      <c r="X373" s="28"/>
    </row>
    <row r="374" spans="1:24" ht="13.8" x14ac:dyDescent="0.25">
      <c r="A374" s="8"/>
      <c r="B374" s="8"/>
      <c r="C374" s="8"/>
      <c r="D374" s="8"/>
      <c r="E374" s="8"/>
      <c r="F374" s="8"/>
      <c r="G374" s="10"/>
      <c r="H374" s="29" t="str">
        <f>IFERROR(VLOOKUP(F374,'Jobs to Benchmark'!#REF!,1,FALSE),"")</f>
        <v/>
      </c>
      <c r="I374" s="15"/>
      <c r="J374" s="63"/>
      <c r="K374" s="63"/>
      <c r="L374" s="64"/>
      <c r="M374" s="65"/>
      <c r="N374" s="63"/>
      <c r="O374" s="66" t="str">
        <f>IFERROR(CompensationAnalysis[[#This Row],[Salary Band Average]]/CompensationAnalysis[[#This Row],[Target Market Salary]],"")</f>
        <v/>
      </c>
      <c r="P374" s="67" t="str">
        <f t="shared" si="20"/>
        <v/>
      </c>
      <c r="Q374" s="63">
        <f>IFERROR(CompensationAnalysis[[#This Row],[Current Base Salary]]-CompensationAnalysis[[#This Row],[Target Market Salary]],"")</f>
        <v>0</v>
      </c>
      <c r="R374" s="12"/>
      <c r="S374" s="63">
        <f t="shared" si="21"/>
        <v>0</v>
      </c>
      <c r="T374" s="63">
        <f>CompensationAnalysis[[#This Row],[Base Increase Amount $]]+CompensationAnalysis[[#This Row],[Current Base Salary]]</f>
        <v>0</v>
      </c>
      <c r="U374" s="67" t="str">
        <f>IFERROR(((CompensationAnalysis[[#This Row],[Current Base Salary]]+CompensationAnalysis[[#This Row],[Base Increase Amount $]]))/CompensationAnalysis[[#This Row],[Target Market Salary]],"")</f>
        <v/>
      </c>
      <c r="V374" s="28"/>
      <c r="X374" s="28"/>
    </row>
    <row r="375" spans="1:24" ht="13.8" x14ac:dyDescent="0.25">
      <c r="A375" s="8"/>
      <c r="B375" s="8"/>
      <c r="C375" s="8"/>
      <c r="D375" s="8"/>
      <c r="E375" s="8"/>
      <c r="F375" s="8"/>
      <c r="G375" s="10"/>
      <c r="H375" s="29" t="str">
        <f>IFERROR(VLOOKUP(F375,'Jobs to Benchmark'!#REF!,1,FALSE),"")</f>
        <v/>
      </c>
      <c r="I375" s="15"/>
      <c r="J375" s="63"/>
      <c r="K375" s="63"/>
      <c r="L375" s="64"/>
      <c r="M375" s="65"/>
      <c r="N375" s="63"/>
      <c r="O375" s="66" t="str">
        <f>IFERROR(CompensationAnalysis[[#This Row],[Salary Band Average]]/CompensationAnalysis[[#This Row],[Target Market Salary]],"")</f>
        <v/>
      </c>
      <c r="P375" s="67" t="str">
        <f t="shared" si="20"/>
        <v/>
      </c>
      <c r="Q375" s="63">
        <f>IFERROR(CompensationAnalysis[[#This Row],[Current Base Salary]]-CompensationAnalysis[[#This Row],[Target Market Salary]],"")</f>
        <v>0</v>
      </c>
      <c r="R375" s="12"/>
      <c r="S375" s="63">
        <f t="shared" si="21"/>
        <v>0</v>
      </c>
      <c r="T375" s="63">
        <f>CompensationAnalysis[[#This Row],[Base Increase Amount $]]+CompensationAnalysis[[#This Row],[Current Base Salary]]</f>
        <v>0</v>
      </c>
      <c r="U375" s="67" t="str">
        <f>IFERROR(((CompensationAnalysis[[#This Row],[Current Base Salary]]+CompensationAnalysis[[#This Row],[Base Increase Amount $]]))/CompensationAnalysis[[#This Row],[Target Market Salary]],"")</f>
        <v/>
      </c>
      <c r="V375" s="28"/>
      <c r="X375" s="28"/>
    </row>
    <row r="376" spans="1:24" ht="13.8" x14ac:dyDescent="0.25">
      <c r="A376" s="8"/>
      <c r="B376" s="8"/>
      <c r="C376" s="8"/>
      <c r="D376" s="8"/>
      <c r="E376" s="8"/>
      <c r="F376" s="8"/>
      <c r="G376" s="10"/>
      <c r="H376" s="29" t="str">
        <f>IFERROR(VLOOKUP(F376,'Jobs to Benchmark'!#REF!,1,FALSE),"")</f>
        <v/>
      </c>
      <c r="I376" s="15"/>
      <c r="J376" s="63"/>
      <c r="K376" s="63"/>
      <c r="L376" s="64"/>
      <c r="M376" s="65"/>
      <c r="N376" s="63"/>
      <c r="O376" s="66" t="str">
        <f>IFERROR(CompensationAnalysis[[#This Row],[Salary Band Average]]/CompensationAnalysis[[#This Row],[Target Market Salary]],"")</f>
        <v/>
      </c>
      <c r="P376" s="67" t="str">
        <f t="shared" si="20"/>
        <v/>
      </c>
      <c r="Q376" s="63">
        <f>IFERROR(CompensationAnalysis[[#This Row],[Current Base Salary]]-CompensationAnalysis[[#This Row],[Target Market Salary]],"")</f>
        <v>0</v>
      </c>
      <c r="R376" s="12"/>
      <c r="S376" s="63">
        <f t="shared" si="21"/>
        <v>0</v>
      </c>
      <c r="T376" s="63">
        <f>CompensationAnalysis[[#This Row],[Base Increase Amount $]]+CompensationAnalysis[[#This Row],[Current Base Salary]]</f>
        <v>0</v>
      </c>
      <c r="U376" s="67" t="str">
        <f>IFERROR(((CompensationAnalysis[[#This Row],[Current Base Salary]]+CompensationAnalysis[[#This Row],[Base Increase Amount $]]))/CompensationAnalysis[[#This Row],[Target Market Salary]],"")</f>
        <v/>
      </c>
      <c r="V376" s="28"/>
      <c r="X376" s="28"/>
    </row>
    <row r="377" spans="1:24" ht="13.8" x14ac:dyDescent="0.25">
      <c r="A377" s="8"/>
      <c r="B377" s="8"/>
      <c r="C377" s="8"/>
      <c r="D377" s="8"/>
      <c r="E377" s="8"/>
      <c r="F377" s="8"/>
      <c r="G377" s="10"/>
      <c r="H377" s="29" t="str">
        <f>IFERROR(VLOOKUP(F377,'Jobs to Benchmark'!#REF!,1,FALSE),"")</f>
        <v/>
      </c>
      <c r="I377" s="15"/>
      <c r="J377" s="63"/>
      <c r="K377" s="63"/>
      <c r="L377" s="64"/>
      <c r="M377" s="65"/>
      <c r="N377" s="63"/>
      <c r="O377" s="66" t="str">
        <f>IFERROR(CompensationAnalysis[[#This Row],[Salary Band Average]]/CompensationAnalysis[[#This Row],[Target Market Salary]],"")</f>
        <v/>
      </c>
      <c r="P377" s="67" t="str">
        <f t="shared" si="20"/>
        <v/>
      </c>
      <c r="Q377" s="63">
        <f>IFERROR(CompensationAnalysis[[#This Row],[Current Base Salary]]-CompensationAnalysis[[#This Row],[Target Market Salary]],"")</f>
        <v>0</v>
      </c>
      <c r="R377" s="12"/>
      <c r="S377" s="63">
        <f t="shared" si="21"/>
        <v>0</v>
      </c>
      <c r="T377" s="63">
        <f>CompensationAnalysis[[#This Row],[Base Increase Amount $]]+CompensationAnalysis[[#This Row],[Current Base Salary]]</f>
        <v>0</v>
      </c>
      <c r="U377" s="67" t="str">
        <f>IFERROR(((CompensationAnalysis[[#This Row],[Current Base Salary]]+CompensationAnalysis[[#This Row],[Base Increase Amount $]]))/CompensationAnalysis[[#This Row],[Target Market Salary]],"")</f>
        <v/>
      </c>
      <c r="V377" s="28"/>
      <c r="X377" s="28"/>
    </row>
    <row r="378" spans="1:24" ht="13.8" x14ac:dyDescent="0.25">
      <c r="A378" s="8"/>
      <c r="B378" s="8"/>
      <c r="C378" s="8"/>
      <c r="D378" s="8"/>
      <c r="E378" s="8"/>
      <c r="F378" s="8"/>
      <c r="G378" s="10"/>
      <c r="H378" s="29" t="str">
        <f>IFERROR(VLOOKUP(F378,'Jobs to Benchmark'!#REF!,1,FALSE),"")</f>
        <v/>
      </c>
      <c r="I378" s="15"/>
      <c r="J378" s="63"/>
      <c r="K378" s="63"/>
      <c r="L378" s="64"/>
      <c r="M378" s="65"/>
      <c r="N378" s="63"/>
      <c r="O378" s="66" t="str">
        <f>IFERROR(CompensationAnalysis[[#This Row],[Salary Band Average]]/CompensationAnalysis[[#This Row],[Target Market Salary]],"")</f>
        <v/>
      </c>
      <c r="P378" s="67" t="str">
        <f t="shared" si="20"/>
        <v/>
      </c>
      <c r="Q378" s="63">
        <f>IFERROR(CompensationAnalysis[[#This Row],[Current Base Salary]]-CompensationAnalysis[[#This Row],[Target Market Salary]],"")</f>
        <v>0</v>
      </c>
      <c r="R378" s="12"/>
      <c r="S378" s="63">
        <f t="shared" si="21"/>
        <v>0</v>
      </c>
      <c r="T378" s="63">
        <f>CompensationAnalysis[[#This Row],[Base Increase Amount $]]+CompensationAnalysis[[#This Row],[Current Base Salary]]</f>
        <v>0</v>
      </c>
      <c r="U378" s="67" t="str">
        <f>IFERROR(((CompensationAnalysis[[#This Row],[Current Base Salary]]+CompensationAnalysis[[#This Row],[Base Increase Amount $]]))/CompensationAnalysis[[#This Row],[Target Market Salary]],"")</f>
        <v/>
      </c>
      <c r="V378" s="28"/>
      <c r="X378" s="28"/>
    </row>
    <row r="379" spans="1:24" ht="13.8" x14ac:dyDescent="0.25">
      <c r="A379" s="8"/>
      <c r="B379" s="8"/>
      <c r="C379" s="8"/>
      <c r="D379" s="8"/>
      <c r="E379" s="8"/>
      <c r="F379" s="8"/>
      <c r="G379" s="10"/>
      <c r="H379" s="29" t="str">
        <f>IFERROR(VLOOKUP(F379,'Jobs to Benchmark'!#REF!,1,FALSE),"")</f>
        <v/>
      </c>
      <c r="I379" s="15"/>
      <c r="J379" s="63"/>
      <c r="K379" s="63"/>
      <c r="L379" s="64"/>
      <c r="M379" s="65"/>
      <c r="N379" s="63"/>
      <c r="O379" s="66" t="str">
        <f>IFERROR(CompensationAnalysis[[#This Row],[Salary Band Average]]/CompensationAnalysis[[#This Row],[Target Market Salary]],"")</f>
        <v/>
      </c>
      <c r="P379" s="67" t="str">
        <f t="shared" si="20"/>
        <v/>
      </c>
      <c r="Q379" s="63">
        <f>IFERROR(CompensationAnalysis[[#This Row],[Current Base Salary]]-CompensationAnalysis[[#This Row],[Target Market Salary]],"")</f>
        <v>0</v>
      </c>
      <c r="R379" s="12"/>
      <c r="S379" s="63">
        <f t="shared" si="21"/>
        <v>0</v>
      </c>
      <c r="T379" s="63">
        <f>CompensationAnalysis[[#This Row],[Base Increase Amount $]]+CompensationAnalysis[[#This Row],[Current Base Salary]]</f>
        <v>0</v>
      </c>
      <c r="U379" s="67" t="str">
        <f>IFERROR(((CompensationAnalysis[[#This Row],[Current Base Salary]]+CompensationAnalysis[[#This Row],[Base Increase Amount $]]))/CompensationAnalysis[[#This Row],[Target Market Salary]],"")</f>
        <v/>
      </c>
      <c r="V379" s="28"/>
      <c r="X379" s="28"/>
    </row>
    <row r="380" spans="1:24" ht="13.8" x14ac:dyDescent="0.25">
      <c r="A380" s="8"/>
      <c r="B380" s="8"/>
      <c r="C380" s="8"/>
      <c r="D380" s="8"/>
      <c r="E380" s="8"/>
      <c r="F380" s="8"/>
      <c r="G380" s="10"/>
      <c r="H380" s="29" t="str">
        <f>IFERROR(VLOOKUP(F380,'Jobs to Benchmark'!#REF!,1,FALSE),"")</f>
        <v/>
      </c>
      <c r="I380" s="15"/>
      <c r="J380" s="63"/>
      <c r="K380" s="63"/>
      <c r="L380" s="64"/>
      <c r="M380" s="65"/>
      <c r="N380" s="63"/>
      <c r="O380" s="66" t="str">
        <f>IFERROR(CompensationAnalysis[[#This Row],[Salary Band Average]]/CompensationAnalysis[[#This Row],[Target Market Salary]],"")</f>
        <v/>
      </c>
      <c r="P380" s="67" t="str">
        <f t="shared" si="20"/>
        <v/>
      </c>
      <c r="Q380" s="63">
        <f>IFERROR(CompensationAnalysis[[#This Row],[Current Base Salary]]-CompensationAnalysis[[#This Row],[Target Market Salary]],"")</f>
        <v>0</v>
      </c>
      <c r="R380" s="12"/>
      <c r="S380" s="63">
        <f t="shared" si="21"/>
        <v>0</v>
      </c>
      <c r="T380" s="63">
        <f>CompensationAnalysis[[#This Row],[Base Increase Amount $]]+CompensationAnalysis[[#This Row],[Current Base Salary]]</f>
        <v>0</v>
      </c>
      <c r="U380" s="67" t="str">
        <f>IFERROR(((CompensationAnalysis[[#This Row],[Current Base Salary]]+CompensationAnalysis[[#This Row],[Base Increase Amount $]]))/CompensationAnalysis[[#This Row],[Target Market Salary]],"")</f>
        <v/>
      </c>
      <c r="V380" s="28"/>
      <c r="X380" s="28"/>
    </row>
    <row r="381" spans="1:24" ht="13.8" x14ac:dyDescent="0.25">
      <c r="A381" s="8"/>
      <c r="B381" s="8"/>
      <c r="C381" s="8"/>
      <c r="D381" s="8"/>
      <c r="E381" s="8"/>
      <c r="F381" s="8"/>
      <c r="G381" s="10"/>
      <c r="H381" s="29" t="str">
        <f>IFERROR(VLOOKUP(F381,'Jobs to Benchmark'!#REF!,1,FALSE),"")</f>
        <v/>
      </c>
      <c r="I381" s="15"/>
      <c r="J381" s="63"/>
      <c r="K381" s="63"/>
      <c r="L381" s="64"/>
      <c r="M381" s="65"/>
      <c r="N381" s="63"/>
      <c r="O381" s="66" t="str">
        <f>IFERROR(CompensationAnalysis[[#This Row],[Salary Band Average]]/CompensationAnalysis[[#This Row],[Target Market Salary]],"")</f>
        <v/>
      </c>
      <c r="P381" s="67" t="str">
        <f t="shared" si="20"/>
        <v/>
      </c>
      <c r="Q381" s="63">
        <f>IFERROR(CompensationAnalysis[[#This Row],[Current Base Salary]]-CompensationAnalysis[[#This Row],[Target Market Salary]],"")</f>
        <v>0</v>
      </c>
      <c r="R381" s="12"/>
      <c r="S381" s="63">
        <f t="shared" si="21"/>
        <v>0</v>
      </c>
      <c r="T381" s="63">
        <f>CompensationAnalysis[[#This Row],[Base Increase Amount $]]+CompensationAnalysis[[#This Row],[Current Base Salary]]</f>
        <v>0</v>
      </c>
      <c r="U381" s="67" t="str">
        <f>IFERROR(((CompensationAnalysis[[#This Row],[Current Base Salary]]+CompensationAnalysis[[#This Row],[Base Increase Amount $]]))/CompensationAnalysis[[#This Row],[Target Market Salary]],"")</f>
        <v/>
      </c>
      <c r="V381" s="28"/>
      <c r="X381" s="28"/>
    </row>
    <row r="382" spans="1:24" ht="13.8" x14ac:dyDescent="0.25">
      <c r="A382" s="8"/>
      <c r="B382" s="8"/>
      <c r="C382" s="8"/>
      <c r="D382" s="8"/>
      <c r="E382" s="8"/>
      <c r="F382" s="8"/>
      <c r="G382" s="10"/>
      <c r="H382" s="29" t="str">
        <f>IFERROR(VLOOKUP(F382,'Jobs to Benchmark'!#REF!,1,FALSE),"")</f>
        <v/>
      </c>
      <c r="I382" s="15"/>
      <c r="J382" s="63"/>
      <c r="K382" s="63"/>
      <c r="L382" s="64"/>
      <c r="M382" s="65"/>
      <c r="N382" s="63"/>
      <c r="O382" s="66" t="str">
        <f>IFERROR(CompensationAnalysis[[#This Row],[Salary Band Average]]/CompensationAnalysis[[#This Row],[Target Market Salary]],"")</f>
        <v/>
      </c>
      <c r="P382" s="67" t="str">
        <f t="shared" si="20"/>
        <v/>
      </c>
      <c r="Q382" s="63">
        <f>IFERROR(CompensationAnalysis[[#This Row],[Current Base Salary]]-CompensationAnalysis[[#This Row],[Target Market Salary]],"")</f>
        <v>0</v>
      </c>
      <c r="R382" s="12"/>
      <c r="S382" s="63">
        <f t="shared" si="21"/>
        <v>0</v>
      </c>
      <c r="T382" s="63">
        <f>CompensationAnalysis[[#This Row],[Base Increase Amount $]]+CompensationAnalysis[[#This Row],[Current Base Salary]]</f>
        <v>0</v>
      </c>
      <c r="U382" s="67" t="str">
        <f>IFERROR(((CompensationAnalysis[[#This Row],[Current Base Salary]]+CompensationAnalysis[[#This Row],[Base Increase Amount $]]))/CompensationAnalysis[[#This Row],[Target Market Salary]],"")</f>
        <v/>
      </c>
      <c r="V382" s="28"/>
      <c r="X382" s="28"/>
    </row>
    <row r="383" spans="1:24" ht="13.8" x14ac:dyDescent="0.25">
      <c r="A383" s="8"/>
      <c r="B383" s="8"/>
      <c r="C383" s="8"/>
      <c r="D383" s="8"/>
      <c r="E383" s="8"/>
      <c r="F383" s="8"/>
      <c r="G383" s="10"/>
      <c r="H383" s="29" t="str">
        <f>IFERROR(VLOOKUP(F383,'Jobs to Benchmark'!#REF!,1,FALSE),"")</f>
        <v/>
      </c>
      <c r="I383" s="15"/>
      <c r="J383" s="63"/>
      <c r="K383" s="63"/>
      <c r="L383" s="64"/>
      <c r="M383" s="65"/>
      <c r="N383" s="63"/>
      <c r="O383" s="66" t="str">
        <f>IFERROR(CompensationAnalysis[[#This Row],[Salary Band Average]]/CompensationAnalysis[[#This Row],[Target Market Salary]],"")</f>
        <v/>
      </c>
      <c r="P383" s="67" t="str">
        <f t="shared" si="20"/>
        <v/>
      </c>
      <c r="Q383" s="63">
        <f>IFERROR(CompensationAnalysis[[#This Row],[Current Base Salary]]-CompensationAnalysis[[#This Row],[Target Market Salary]],"")</f>
        <v>0</v>
      </c>
      <c r="R383" s="12"/>
      <c r="S383" s="63">
        <f t="shared" si="21"/>
        <v>0</v>
      </c>
      <c r="T383" s="63">
        <f>CompensationAnalysis[[#This Row],[Base Increase Amount $]]+CompensationAnalysis[[#This Row],[Current Base Salary]]</f>
        <v>0</v>
      </c>
      <c r="U383" s="67" t="str">
        <f>IFERROR(((CompensationAnalysis[[#This Row],[Current Base Salary]]+CompensationAnalysis[[#This Row],[Base Increase Amount $]]))/CompensationAnalysis[[#This Row],[Target Market Salary]],"")</f>
        <v/>
      </c>
      <c r="V383" s="28"/>
      <c r="X383" s="28"/>
    </row>
    <row r="384" spans="1:24" ht="13.8" x14ac:dyDescent="0.25">
      <c r="A384" s="8"/>
      <c r="B384" s="8"/>
      <c r="C384" s="8"/>
      <c r="D384" s="8"/>
      <c r="E384" s="8"/>
      <c r="F384" s="8"/>
      <c r="G384" s="10"/>
      <c r="H384" s="29" t="str">
        <f>IFERROR(VLOOKUP(F384,'Jobs to Benchmark'!#REF!,1,FALSE),"")</f>
        <v/>
      </c>
      <c r="I384" s="15"/>
      <c r="J384" s="63"/>
      <c r="K384" s="63"/>
      <c r="L384" s="64"/>
      <c r="M384" s="65"/>
      <c r="N384" s="63"/>
      <c r="O384" s="66" t="str">
        <f>IFERROR(CompensationAnalysis[[#This Row],[Salary Band Average]]/CompensationAnalysis[[#This Row],[Target Market Salary]],"")</f>
        <v/>
      </c>
      <c r="P384" s="67" t="str">
        <f t="shared" si="20"/>
        <v/>
      </c>
      <c r="Q384" s="63">
        <f>IFERROR(CompensationAnalysis[[#This Row],[Current Base Salary]]-CompensationAnalysis[[#This Row],[Target Market Salary]],"")</f>
        <v>0</v>
      </c>
      <c r="R384" s="12"/>
      <c r="S384" s="63">
        <f t="shared" si="21"/>
        <v>0</v>
      </c>
      <c r="T384" s="63">
        <f>CompensationAnalysis[[#This Row],[Base Increase Amount $]]+CompensationAnalysis[[#This Row],[Current Base Salary]]</f>
        <v>0</v>
      </c>
      <c r="U384" s="67" t="str">
        <f>IFERROR(((CompensationAnalysis[[#This Row],[Current Base Salary]]+CompensationAnalysis[[#This Row],[Base Increase Amount $]]))/CompensationAnalysis[[#This Row],[Target Market Salary]],"")</f>
        <v/>
      </c>
      <c r="V384" s="28"/>
      <c r="X384" s="28"/>
    </row>
    <row r="385" spans="1:24" ht="13.8" x14ac:dyDescent="0.25">
      <c r="A385" s="8"/>
      <c r="B385" s="8"/>
      <c r="C385" s="8"/>
      <c r="D385" s="8"/>
      <c r="E385" s="8"/>
      <c r="F385" s="8"/>
      <c r="G385" s="10"/>
      <c r="H385" s="29" t="str">
        <f>IFERROR(VLOOKUP(F385,'Jobs to Benchmark'!#REF!,1,FALSE),"")</f>
        <v/>
      </c>
      <c r="I385" s="15"/>
      <c r="J385" s="63"/>
      <c r="K385" s="63"/>
      <c r="L385" s="64"/>
      <c r="M385" s="65"/>
      <c r="N385" s="63"/>
      <c r="O385" s="66" t="str">
        <f>IFERROR(CompensationAnalysis[[#This Row],[Salary Band Average]]/CompensationAnalysis[[#This Row],[Target Market Salary]],"")</f>
        <v/>
      </c>
      <c r="P385" s="67" t="str">
        <f t="shared" si="20"/>
        <v/>
      </c>
      <c r="Q385" s="63">
        <f>IFERROR(CompensationAnalysis[[#This Row],[Current Base Salary]]-CompensationAnalysis[[#This Row],[Target Market Salary]],"")</f>
        <v>0</v>
      </c>
      <c r="R385" s="12"/>
      <c r="S385" s="63">
        <f t="shared" si="21"/>
        <v>0</v>
      </c>
      <c r="T385" s="63">
        <f>CompensationAnalysis[[#This Row],[Base Increase Amount $]]+CompensationAnalysis[[#This Row],[Current Base Salary]]</f>
        <v>0</v>
      </c>
      <c r="U385" s="67" t="str">
        <f>IFERROR(((CompensationAnalysis[[#This Row],[Current Base Salary]]+CompensationAnalysis[[#This Row],[Base Increase Amount $]]))/CompensationAnalysis[[#This Row],[Target Market Salary]],"")</f>
        <v/>
      </c>
      <c r="V385" s="28"/>
      <c r="X385" s="28"/>
    </row>
    <row r="386" spans="1:24" ht="13.8" x14ac:dyDescent="0.25">
      <c r="A386" s="8"/>
      <c r="B386" s="8"/>
      <c r="C386" s="8"/>
      <c r="D386" s="8"/>
      <c r="E386" s="8"/>
      <c r="F386" s="8"/>
      <c r="G386" s="10"/>
      <c r="H386" s="29" t="str">
        <f>IFERROR(VLOOKUP(F386,'Jobs to Benchmark'!#REF!,1,FALSE),"")</f>
        <v/>
      </c>
      <c r="I386" s="15"/>
      <c r="J386" s="63"/>
      <c r="K386" s="63"/>
      <c r="L386" s="64"/>
      <c r="M386" s="65"/>
      <c r="N386" s="63"/>
      <c r="O386" s="66" t="str">
        <f>IFERROR(CompensationAnalysis[[#This Row],[Salary Band Average]]/CompensationAnalysis[[#This Row],[Target Market Salary]],"")</f>
        <v/>
      </c>
      <c r="P386" s="67" t="str">
        <f t="shared" si="20"/>
        <v/>
      </c>
      <c r="Q386" s="63">
        <f>IFERROR(CompensationAnalysis[[#This Row],[Current Base Salary]]-CompensationAnalysis[[#This Row],[Target Market Salary]],"")</f>
        <v>0</v>
      </c>
      <c r="R386" s="12"/>
      <c r="S386" s="63">
        <f t="shared" si="21"/>
        <v>0</v>
      </c>
      <c r="T386" s="63">
        <f>CompensationAnalysis[[#This Row],[Base Increase Amount $]]+CompensationAnalysis[[#This Row],[Current Base Salary]]</f>
        <v>0</v>
      </c>
      <c r="U386" s="67" t="str">
        <f>IFERROR(((CompensationAnalysis[[#This Row],[Current Base Salary]]+CompensationAnalysis[[#This Row],[Base Increase Amount $]]))/CompensationAnalysis[[#This Row],[Target Market Salary]],"")</f>
        <v/>
      </c>
      <c r="V386" s="28"/>
      <c r="X386" s="28"/>
    </row>
    <row r="387" spans="1:24" ht="13.8" x14ac:dyDescent="0.25">
      <c r="A387" s="8"/>
      <c r="B387" s="8"/>
      <c r="C387" s="8"/>
      <c r="D387" s="8"/>
      <c r="E387" s="8"/>
      <c r="F387" s="8"/>
      <c r="G387" s="10"/>
      <c r="H387" s="29" t="str">
        <f>IFERROR(VLOOKUP(F387,'Jobs to Benchmark'!#REF!,1,FALSE),"")</f>
        <v/>
      </c>
      <c r="I387" s="15"/>
      <c r="J387" s="63"/>
      <c r="K387" s="63"/>
      <c r="L387" s="64"/>
      <c r="M387" s="65"/>
      <c r="N387" s="63"/>
      <c r="O387" s="66" t="str">
        <f>IFERROR(CompensationAnalysis[[#This Row],[Salary Band Average]]/CompensationAnalysis[[#This Row],[Target Market Salary]],"")</f>
        <v/>
      </c>
      <c r="P387" s="67" t="str">
        <f t="shared" si="20"/>
        <v/>
      </c>
      <c r="Q387" s="63">
        <f>IFERROR(CompensationAnalysis[[#This Row],[Current Base Salary]]-CompensationAnalysis[[#This Row],[Target Market Salary]],"")</f>
        <v>0</v>
      </c>
      <c r="R387" s="12"/>
      <c r="S387" s="63">
        <f t="shared" si="21"/>
        <v>0</v>
      </c>
      <c r="T387" s="63">
        <f>CompensationAnalysis[[#This Row],[Base Increase Amount $]]+CompensationAnalysis[[#This Row],[Current Base Salary]]</f>
        <v>0</v>
      </c>
      <c r="U387" s="67" t="str">
        <f>IFERROR(((CompensationAnalysis[[#This Row],[Current Base Salary]]+CompensationAnalysis[[#This Row],[Base Increase Amount $]]))/CompensationAnalysis[[#This Row],[Target Market Salary]],"")</f>
        <v/>
      </c>
      <c r="V387" s="28"/>
      <c r="X387" s="28"/>
    </row>
    <row r="388" spans="1:24" ht="13.8" x14ac:dyDescent="0.25">
      <c r="A388" s="8"/>
      <c r="B388" s="8"/>
      <c r="C388" s="8"/>
      <c r="D388" s="8"/>
      <c r="E388" s="8"/>
      <c r="F388" s="8"/>
      <c r="G388" s="10"/>
      <c r="H388" s="29" t="str">
        <f>IFERROR(VLOOKUP(F388,'Jobs to Benchmark'!#REF!,1,FALSE),"")</f>
        <v/>
      </c>
      <c r="I388" s="15"/>
      <c r="J388" s="63"/>
      <c r="K388" s="63"/>
      <c r="L388" s="64"/>
      <c r="M388" s="65"/>
      <c r="N388" s="63"/>
      <c r="O388" s="66" t="str">
        <f>IFERROR(CompensationAnalysis[[#This Row],[Salary Band Average]]/CompensationAnalysis[[#This Row],[Target Market Salary]],"")</f>
        <v/>
      </c>
      <c r="P388" s="67" t="str">
        <f t="shared" si="20"/>
        <v/>
      </c>
      <c r="Q388" s="63">
        <f>IFERROR(CompensationAnalysis[[#This Row],[Current Base Salary]]-CompensationAnalysis[[#This Row],[Target Market Salary]],"")</f>
        <v>0</v>
      </c>
      <c r="R388" s="12"/>
      <c r="S388" s="63">
        <f t="shared" si="21"/>
        <v>0</v>
      </c>
      <c r="T388" s="63">
        <f>CompensationAnalysis[[#This Row],[Base Increase Amount $]]+CompensationAnalysis[[#This Row],[Current Base Salary]]</f>
        <v>0</v>
      </c>
      <c r="U388" s="67" t="str">
        <f>IFERROR(((CompensationAnalysis[[#This Row],[Current Base Salary]]+CompensationAnalysis[[#This Row],[Base Increase Amount $]]))/CompensationAnalysis[[#This Row],[Target Market Salary]],"")</f>
        <v/>
      </c>
      <c r="V388" s="28"/>
      <c r="X388" s="28"/>
    </row>
    <row r="389" spans="1:24" ht="13.8" x14ac:dyDescent="0.25">
      <c r="A389" s="8"/>
      <c r="B389" s="8"/>
      <c r="C389" s="8"/>
      <c r="D389" s="8"/>
      <c r="E389" s="8"/>
      <c r="F389" s="8"/>
      <c r="G389" s="10"/>
      <c r="H389" s="29" t="str">
        <f>IFERROR(VLOOKUP(F389,'Jobs to Benchmark'!#REF!,1,FALSE),"")</f>
        <v/>
      </c>
      <c r="I389" s="15"/>
      <c r="J389" s="63"/>
      <c r="K389" s="63"/>
      <c r="L389" s="64"/>
      <c r="M389" s="65"/>
      <c r="N389" s="63"/>
      <c r="O389" s="66" t="str">
        <f>IFERROR(CompensationAnalysis[[#This Row],[Salary Band Average]]/CompensationAnalysis[[#This Row],[Target Market Salary]],"")</f>
        <v/>
      </c>
      <c r="P389" s="67" t="str">
        <f t="shared" si="20"/>
        <v/>
      </c>
      <c r="Q389" s="63">
        <f>IFERROR(CompensationAnalysis[[#This Row],[Current Base Salary]]-CompensationAnalysis[[#This Row],[Target Market Salary]],"")</f>
        <v>0</v>
      </c>
      <c r="R389" s="12"/>
      <c r="S389" s="63">
        <f t="shared" si="21"/>
        <v>0</v>
      </c>
      <c r="T389" s="63">
        <f>CompensationAnalysis[[#This Row],[Base Increase Amount $]]+CompensationAnalysis[[#This Row],[Current Base Salary]]</f>
        <v>0</v>
      </c>
      <c r="U389" s="67" t="str">
        <f>IFERROR(((CompensationAnalysis[[#This Row],[Current Base Salary]]+CompensationAnalysis[[#This Row],[Base Increase Amount $]]))/CompensationAnalysis[[#This Row],[Target Market Salary]],"")</f>
        <v/>
      </c>
      <c r="V389" s="28"/>
      <c r="X389" s="28"/>
    </row>
    <row r="390" spans="1:24" ht="13.8" x14ac:dyDescent="0.25">
      <c r="A390" s="8"/>
      <c r="B390" s="8"/>
      <c r="C390" s="8"/>
      <c r="D390" s="8"/>
      <c r="E390" s="8"/>
      <c r="F390" s="8"/>
      <c r="G390" s="10"/>
      <c r="H390" s="29" t="str">
        <f>IFERROR(VLOOKUP(F390,'Jobs to Benchmark'!#REF!,1,FALSE),"")</f>
        <v/>
      </c>
      <c r="I390" s="15"/>
      <c r="J390" s="63"/>
      <c r="K390" s="63"/>
      <c r="L390" s="64"/>
      <c r="M390" s="65"/>
      <c r="N390" s="63"/>
      <c r="O390" s="66" t="str">
        <f>IFERROR(CompensationAnalysis[[#This Row],[Salary Band Average]]/CompensationAnalysis[[#This Row],[Target Market Salary]],"")</f>
        <v/>
      </c>
      <c r="P390" s="67" t="str">
        <f t="shared" ref="P390:P453" si="22">IFERROR(G390/N390,"")</f>
        <v/>
      </c>
      <c r="Q390" s="63">
        <f>IFERROR(CompensationAnalysis[[#This Row],[Current Base Salary]]-CompensationAnalysis[[#This Row],[Target Market Salary]],"")</f>
        <v>0</v>
      </c>
      <c r="R390" s="12"/>
      <c r="S390" s="63">
        <f t="shared" ref="S390:S453" si="23">IFERROR(G390*R390,"")</f>
        <v>0</v>
      </c>
      <c r="T390" s="63">
        <f>CompensationAnalysis[[#This Row],[Base Increase Amount $]]+CompensationAnalysis[[#This Row],[Current Base Salary]]</f>
        <v>0</v>
      </c>
      <c r="U390" s="67" t="str">
        <f>IFERROR(((CompensationAnalysis[[#This Row],[Current Base Salary]]+CompensationAnalysis[[#This Row],[Base Increase Amount $]]))/CompensationAnalysis[[#This Row],[Target Market Salary]],"")</f>
        <v/>
      </c>
      <c r="V390" s="28"/>
      <c r="X390" s="28"/>
    </row>
    <row r="391" spans="1:24" ht="13.8" x14ac:dyDescent="0.25">
      <c r="A391" s="8"/>
      <c r="B391" s="8"/>
      <c r="C391" s="8"/>
      <c r="D391" s="8"/>
      <c r="E391" s="8"/>
      <c r="F391" s="8"/>
      <c r="G391" s="10"/>
      <c r="H391" s="29" t="str">
        <f>IFERROR(VLOOKUP(F391,'Jobs to Benchmark'!#REF!,1,FALSE),"")</f>
        <v/>
      </c>
      <c r="I391" s="15"/>
      <c r="J391" s="63"/>
      <c r="K391" s="63"/>
      <c r="L391" s="64"/>
      <c r="M391" s="65"/>
      <c r="N391" s="63"/>
      <c r="O391" s="66" t="str">
        <f>IFERROR(CompensationAnalysis[[#This Row],[Salary Band Average]]/CompensationAnalysis[[#This Row],[Target Market Salary]],"")</f>
        <v/>
      </c>
      <c r="P391" s="67" t="str">
        <f t="shared" si="22"/>
        <v/>
      </c>
      <c r="Q391" s="63">
        <f>IFERROR(CompensationAnalysis[[#This Row],[Current Base Salary]]-CompensationAnalysis[[#This Row],[Target Market Salary]],"")</f>
        <v>0</v>
      </c>
      <c r="R391" s="12"/>
      <c r="S391" s="63">
        <f t="shared" si="23"/>
        <v>0</v>
      </c>
      <c r="T391" s="63">
        <f>CompensationAnalysis[[#This Row],[Base Increase Amount $]]+CompensationAnalysis[[#This Row],[Current Base Salary]]</f>
        <v>0</v>
      </c>
      <c r="U391" s="67" t="str">
        <f>IFERROR(((CompensationAnalysis[[#This Row],[Current Base Salary]]+CompensationAnalysis[[#This Row],[Base Increase Amount $]]))/CompensationAnalysis[[#This Row],[Target Market Salary]],"")</f>
        <v/>
      </c>
      <c r="V391" s="28"/>
      <c r="X391" s="28"/>
    </row>
    <row r="392" spans="1:24" ht="13.8" x14ac:dyDescent="0.25">
      <c r="A392" s="8"/>
      <c r="B392" s="8"/>
      <c r="C392" s="8"/>
      <c r="D392" s="8"/>
      <c r="E392" s="8"/>
      <c r="F392" s="8"/>
      <c r="G392" s="10"/>
      <c r="H392" s="29" t="str">
        <f>IFERROR(VLOOKUP(F392,'Jobs to Benchmark'!#REF!,1,FALSE),"")</f>
        <v/>
      </c>
      <c r="I392" s="15"/>
      <c r="J392" s="63"/>
      <c r="K392" s="63"/>
      <c r="L392" s="64"/>
      <c r="M392" s="65"/>
      <c r="N392" s="63"/>
      <c r="O392" s="66" t="str">
        <f>IFERROR(CompensationAnalysis[[#This Row],[Salary Band Average]]/CompensationAnalysis[[#This Row],[Target Market Salary]],"")</f>
        <v/>
      </c>
      <c r="P392" s="67" t="str">
        <f t="shared" si="22"/>
        <v/>
      </c>
      <c r="Q392" s="63">
        <f>IFERROR(CompensationAnalysis[[#This Row],[Current Base Salary]]-CompensationAnalysis[[#This Row],[Target Market Salary]],"")</f>
        <v>0</v>
      </c>
      <c r="R392" s="12"/>
      <c r="S392" s="63">
        <f t="shared" si="23"/>
        <v>0</v>
      </c>
      <c r="T392" s="63">
        <f>CompensationAnalysis[[#This Row],[Base Increase Amount $]]+CompensationAnalysis[[#This Row],[Current Base Salary]]</f>
        <v>0</v>
      </c>
      <c r="U392" s="67" t="str">
        <f>IFERROR(((CompensationAnalysis[[#This Row],[Current Base Salary]]+CompensationAnalysis[[#This Row],[Base Increase Amount $]]))/CompensationAnalysis[[#This Row],[Target Market Salary]],"")</f>
        <v/>
      </c>
      <c r="V392" s="28"/>
      <c r="X392" s="28"/>
    </row>
    <row r="393" spans="1:24" ht="13.8" x14ac:dyDescent="0.25">
      <c r="A393" s="8"/>
      <c r="B393" s="8"/>
      <c r="C393" s="8"/>
      <c r="D393" s="8"/>
      <c r="E393" s="8"/>
      <c r="F393" s="8"/>
      <c r="G393" s="10"/>
      <c r="H393" s="29" t="str">
        <f>IFERROR(VLOOKUP(F393,'Jobs to Benchmark'!#REF!,1,FALSE),"")</f>
        <v/>
      </c>
      <c r="I393" s="15"/>
      <c r="J393" s="63"/>
      <c r="K393" s="63"/>
      <c r="L393" s="64"/>
      <c r="M393" s="65"/>
      <c r="N393" s="63"/>
      <c r="O393" s="66" t="str">
        <f>IFERROR(CompensationAnalysis[[#This Row],[Salary Band Average]]/CompensationAnalysis[[#This Row],[Target Market Salary]],"")</f>
        <v/>
      </c>
      <c r="P393" s="67" t="str">
        <f t="shared" si="22"/>
        <v/>
      </c>
      <c r="Q393" s="63">
        <f>IFERROR(CompensationAnalysis[[#This Row],[Current Base Salary]]-CompensationAnalysis[[#This Row],[Target Market Salary]],"")</f>
        <v>0</v>
      </c>
      <c r="R393" s="12"/>
      <c r="S393" s="63">
        <f t="shared" si="23"/>
        <v>0</v>
      </c>
      <c r="T393" s="63">
        <f>CompensationAnalysis[[#This Row],[Base Increase Amount $]]+CompensationAnalysis[[#This Row],[Current Base Salary]]</f>
        <v>0</v>
      </c>
      <c r="U393" s="67" t="str">
        <f>IFERROR(((CompensationAnalysis[[#This Row],[Current Base Salary]]+CompensationAnalysis[[#This Row],[Base Increase Amount $]]))/CompensationAnalysis[[#This Row],[Target Market Salary]],"")</f>
        <v/>
      </c>
      <c r="V393" s="28"/>
      <c r="X393" s="28"/>
    </row>
    <row r="394" spans="1:24" ht="13.8" x14ac:dyDescent="0.25">
      <c r="A394" s="8"/>
      <c r="B394" s="8"/>
      <c r="C394" s="8"/>
      <c r="D394" s="8"/>
      <c r="E394" s="8"/>
      <c r="F394" s="8"/>
      <c r="G394" s="10"/>
      <c r="H394" s="29" t="str">
        <f>IFERROR(VLOOKUP(F394,'Jobs to Benchmark'!#REF!,1,FALSE),"")</f>
        <v/>
      </c>
      <c r="I394" s="15"/>
      <c r="J394" s="63"/>
      <c r="K394" s="63"/>
      <c r="L394" s="64"/>
      <c r="M394" s="65"/>
      <c r="N394" s="63"/>
      <c r="O394" s="66" t="str">
        <f>IFERROR(CompensationAnalysis[[#This Row],[Salary Band Average]]/CompensationAnalysis[[#This Row],[Target Market Salary]],"")</f>
        <v/>
      </c>
      <c r="P394" s="67" t="str">
        <f t="shared" si="22"/>
        <v/>
      </c>
      <c r="Q394" s="63">
        <f>IFERROR(CompensationAnalysis[[#This Row],[Current Base Salary]]-CompensationAnalysis[[#This Row],[Target Market Salary]],"")</f>
        <v>0</v>
      </c>
      <c r="R394" s="12"/>
      <c r="S394" s="63">
        <f t="shared" si="23"/>
        <v>0</v>
      </c>
      <c r="T394" s="63">
        <f>CompensationAnalysis[[#This Row],[Base Increase Amount $]]+CompensationAnalysis[[#This Row],[Current Base Salary]]</f>
        <v>0</v>
      </c>
      <c r="U394" s="67" t="str">
        <f>IFERROR(((CompensationAnalysis[[#This Row],[Current Base Salary]]+CompensationAnalysis[[#This Row],[Base Increase Amount $]]))/CompensationAnalysis[[#This Row],[Target Market Salary]],"")</f>
        <v/>
      </c>
      <c r="V394" s="28"/>
      <c r="X394" s="28"/>
    </row>
    <row r="395" spans="1:24" ht="13.8" x14ac:dyDescent="0.25">
      <c r="A395" s="8"/>
      <c r="B395" s="8"/>
      <c r="C395" s="8"/>
      <c r="D395" s="8"/>
      <c r="E395" s="8"/>
      <c r="F395" s="8"/>
      <c r="G395" s="10"/>
      <c r="H395" s="29" t="str">
        <f>IFERROR(VLOOKUP(F395,'Jobs to Benchmark'!#REF!,1,FALSE),"")</f>
        <v/>
      </c>
      <c r="I395" s="15"/>
      <c r="J395" s="63"/>
      <c r="K395" s="63"/>
      <c r="L395" s="64"/>
      <c r="M395" s="65"/>
      <c r="N395" s="63"/>
      <c r="O395" s="66" t="str">
        <f>IFERROR(CompensationAnalysis[[#This Row],[Salary Band Average]]/CompensationAnalysis[[#This Row],[Target Market Salary]],"")</f>
        <v/>
      </c>
      <c r="P395" s="67" t="str">
        <f t="shared" si="22"/>
        <v/>
      </c>
      <c r="Q395" s="63">
        <f>IFERROR(CompensationAnalysis[[#This Row],[Current Base Salary]]-CompensationAnalysis[[#This Row],[Target Market Salary]],"")</f>
        <v>0</v>
      </c>
      <c r="R395" s="12"/>
      <c r="S395" s="63">
        <f t="shared" si="23"/>
        <v>0</v>
      </c>
      <c r="T395" s="63">
        <f>CompensationAnalysis[[#This Row],[Base Increase Amount $]]+CompensationAnalysis[[#This Row],[Current Base Salary]]</f>
        <v>0</v>
      </c>
      <c r="U395" s="67" t="str">
        <f>IFERROR(((CompensationAnalysis[[#This Row],[Current Base Salary]]+CompensationAnalysis[[#This Row],[Base Increase Amount $]]))/CompensationAnalysis[[#This Row],[Target Market Salary]],"")</f>
        <v/>
      </c>
      <c r="V395" s="28"/>
      <c r="X395" s="28"/>
    </row>
    <row r="396" spans="1:24" ht="13.8" x14ac:dyDescent="0.25">
      <c r="A396" s="8"/>
      <c r="B396" s="8"/>
      <c r="C396" s="8"/>
      <c r="D396" s="8"/>
      <c r="E396" s="8"/>
      <c r="F396" s="8"/>
      <c r="G396" s="10"/>
      <c r="H396" s="29" t="str">
        <f>IFERROR(VLOOKUP(F396,'Jobs to Benchmark'!#REF!,1,FALSE),"")</f>
        <v/>
      </c>
      <c r="I396" s="15"/>
      <c r="J396" s="63"/>
      <c r="K396" s="63"/>
      <c r="L396" s="64"/>
      <c r="M396" s="65"/>
      <c r="N396" s="63"/>
      <c r="O396" s="66" t="str">
        <f>IFERROR(CompensationAnalysis[[#This Row],[Salary Band Average]]/CompensationAnalysis[[#This Row],[Target Market Salary]],"")</f>
        <v/>
      </c>
      <c r="P396" s="67" t="str">
        <f t="shared" si="22"/>
        <v/>
      </c>
      <c r="Q396" s="63">
        <f>IFERROR(CompensationAnalysis[[#This Row],[Current Base Salary]]-CompensationAnalysis[[#This Row],[Target Market Salary]],"")</f>
        <v>0</v>
      </c>
      <c r="R396" s="12"/>
      <c r="S396" s="63">
        <f t="shared" si="23"/>
        <v>0</v>
      </c>
      <c r="T396" s="63">
        <f>CompensationAnalysis[[#This Row],[Base Increase Amount $]]+CompensationAnalysis[[#This Row],[Current Base Salary]]</f>
        <v>0</v>
      </c>
      <c r="U396" s="67" t="str">
        <f>IFERROR(((CompensationAnalysis[[#This Row],[Current Base Salary]]+CompensationAnalysis[[#This Row],[Base Increase Amount $]]))/CompensationAnalysis[[#This Row],[Target Market Salary]],"")</f>
        <v/>
      </c>
      <c r="V396" s="28"/>
      <c r="X396" s="28"/>
    </row>
    <row r="397" spans="1:24" ht="13.8" x14ac:dyDescent="0.25">
      <c r="A397" s="8"/>
      <c r="B397" s="8"/>
      <c r="C397" s="8"/>
      <c r="D397" s="8"/>
      <c r="E397" s="8"/>
      <c r="F397" s="8"/>
      <c r="G397" s="10"/>
      <c r="H397" s="29" t="str">
        <f>IFERROR(VLOOKUP(F397,'Jobs to Benchmark'!#REF!,1,FALSE),"")</f>
        <v/>
      </c>
      <c r="I397" s="15"/>
      <c r="J397" s="63"/>
      <c r="K397" s="63"/>
      <c r="L397" s="64"/>
      <c r="M397" s="65"/>
      <c r="N397" s="63"/>
      <c r="O397" s="66" t="str">
        <f>IFERROR(CompensationAnalysis[[#This Row],[Salary Band Average]]/CompensationAnalysis[[#This Row],[Target Market Salary]],"")</f>
        <v/>
      </c>
      <c r="P397" s="67" t="str">
        <f t="shared" si="22"/>
        <v/>
      </c>
      <c r="Q397" s="63">
        <f>IFERROR(CompensationAnalysis[[#This Row],[Current Base Salary]]-CompensationAnalysis[[#This Row],[Target Market Salary]],"")</f>
        <v>0</v>
      </c>
      <c r="R397" s="12"/>
      <c r="S397" s="63">
        <f t="shared" si="23"/>
        <v>0</v>
      </c>
      <c r="T397" s="63">
        <f>CompensationAnalysis[[#This Row],[Base Increase Amount $]]+CompensationAnalysis[[#This Row],[Current Base Salary]]</f>
        <v>0</v>
      </c>
      <c r="U397" s="67" t="str">
        <f>IFERROR(((CompensationAnalysis[[#This Row],[Current Base Salary]]+CompensationAnalysis[[#This Row],[Base Increase Amount $]]))/CompensationAnalysis[[#This Row],[Target Market Salary]],"")</f>
        <v/>
      </c>
      <c r="V397" s="28"/>
      <c r="X397" s="28"/>
    </row>
    <row r="398" spans="1:24" ht="13.8" x14ac:dyDescent="0.25">
      <c r="A398" s="8"/>
      <c r="B398" s="8"/>
      <c r="C398" s="8"/>
      <c r="D398" s="8"/>
      <c r="E398" s="8"/>
      <c r="F398" s="8"/>
      <c r="G398" s="10"/>
      <c r="H398" s="29" t="str">
        <f>IFERROR(VLOOKUP(F398,'Jobs to Benchmark'!#REF!,1,FALSE),"")</f>
        <v/>
      </c>
      <c r="I398" s="15"/>
      <c r="J398" s="63"/>
      <c r="K398" s="63"/>
      <c r="L398" s="64"/>
      <c r="M398" s="65"/>
      <c r="N398" s="63"/>
      <c r="O398" s="66" t="str">
        <f>IFERROR(CompensationAnalysis[[#This Row],[Salary Band Average]]/CompensationAnalysis[[#This Row],[Target Market Salary]],"")</f>
        <v/>
      </c>
      <c r="P398" s="67" t="str">
        <f t="shared" si="22"/>
        <v/>
      </c>
      <c r="Q398" s="63">
        <f>IFERROR(CompensationAnalysis[[#This Row],[Current Base Salary]]-CompensationAnalysis[[#This Row],[Target Market Salary]],"")</f>
        <v>0</v>
      </c>
      <c r="R398" s="12"/>
      <c r="S398" s="63">
        <f t="shared" si="23"/>
        <v>0</v>
      </c>
      <c r="T398" s="63">
        <f>CompensationAnalysis[[#This Row],[Base Increase Amount $]]+CompensationAnalysis[[#This Row],[Current Base Salary]]</f>
        <v>0</v>
      </c>
      <c r="U398" s="67" t="str">
        <f>IFERROR(((CompensationAnalysis[[#This Row],[Current Base Salary]]+CompensationAnalysis[[#This Row],[Base Increase Amount $]]))/CompensationAnalysis[[#This Row],[Target Market Salary]],"")</f>
        <v/>
      </c>
      <c r="V398" s="28"/>
      <c r="X398" s="28"/>
    </row>
    <row r="399" spans="1:24" ht="13.8" x14ac:dyDescent="0.25">
      <c r="A399" s="8"/>
      <c r="B399" s="8"/>
      <c r="C399" s="8"/>
      <c r="D399" s="8"/>
      <c r="E399" s="8"/>
      <c r="F399" s="8"/>
      <c r="G399" s="10"/>
      <c r="H399" s="29" t="str">
        <f>IFERROR(VLOOKUP(F399,'Jobs to Benchmark'!#REF!,1,FALSE),"")</f>
        <v/>
      </c>
      <c r="I399" s="15"/>
      <c r="J399" s="63"/>
      <c r="K399" s="63"/>
      <c r="L399" s="64"/>
      <c r="M399" s="65"/>
      <c r="N399" s="63"/>
      <c r="O399" s="66" t="str">
        <f>IFERROR(CompensationAnalysis[[#This Row],[Salary Band Average]]/CompensationAnalysis[[#This Row],[Target Market Salary]],"")</f>
        <v/>
      </c>
      <c r="P399" s="67" t="str">
        <f t="shared" si="22"/>
        <v/>
      </c>
      <c r="Q399" s="63">
        <f>IFERROR(CompensationAnalysis[[#This Row],[Current Base Salary]]-CompensationAnalysis[[#This Row],[Target Market Salary]],"")</f>
        <v>0</v>
      </c>
      <c r="R399" s="12"/>
      <c r="S399" s="63">
        <f t="shared" si="23"/>
        <v>0</v>
      </c>
      <c r="T399" s="63">
        <f>CompensationAnalysis[[#This Row],[Base Increase Amount $]]+CompensationAnalysis[[#This Row],[Current Base Salary]]</f>
        <v>0</v>
      </c>
      <c r="U399" s="67" t="str">
        <f>IFERROR(((CompensationAnalysis[[#This Row],[Current Base Salary]]+CompensationAnalysis[[#This Row],[Base Increase Amount $]]))/CompensationAnalysis[[#This Row],[Target Market Salary]],"")</f>
        <v/>
      </c>
      <c r="V399" s="28"/>
      <c r="X399" s="28"/>
    </row>
    <row r="400" spans="1:24" ht="13.8" x14ac:dyDescent="0.25">
      <c r="A400" s="8"/>
      <c r="B400" s="8"/>
      <c r="C400" s="8"/>
      <c r="D400" s="8"/>
      <c r="E400" s="8"/>
      <c r="F400" s="8"/>
      <c r="G400" s="10"/>
      <c r="H400" s="29" t="str">
        <f>IFERROR(VLOOKUP(F400,'Jobs to Benchmark'!#REF!,1,FALSE),"")</f>
        <v/>
      </c>
      <c r="I400" s="15"/>
      <c r="J400" s="63"/>
      <c r="K400" s="63"/>
      <c r="L400" s="64"/>
      <c r="M400" s="65"/>
      <c r="N400" s="63"/>
      <c r="O400" s="66" t="str">
        <f>IFERROR(CompensationAnalysis[[#This Row],[Salary Band Average]]/CompensationAnalysis[[#This Row],[Target Market Salary]],"")</f>
        <v/>
      </c>
      <c r="P400" s="67" t="str">
        <f t="shared" si="22"/>
        <v/>
      </c>
      <c r="Q400" s="63">
        <f>IFERROR(CompensationAnalysis[[#This Row],[Current Base Salary]]-CompensationAnalysis[[#This Row],[Target Market Salary]],"")</f>
        <v>0</v>
      </c>
      <c r="R400" s="12"/>
      <c r="S400" s="63">
        <f t="shared" si="23"/>
        <v>0</v>
      </c>
      <c r="T400" s="63">
        <f>CompensationAnalysis[[#This Row],[Base Increase Amount $]]+CompensationAnalysis[[#This Row],[Current Base Salary]]</f>
        <v>0</v>
      </c>
      <c r="U400" s="67" t="str">
        <f>IFERROR(((CompensationAnalysis[[#This Row],[Current Base Salary]]+CompensationAnalysis[[#This Row],[Base Increase Amount $]]))/CompensationAnalysis[[#This Row],[Target Market Salary]],"")</f>
        <v/>
      </c>
      <c r="V400" s="28"/>
      <c r="X400" s="28"/>
    </row>
    <row r="401" spans="1:24" ht="13.8" x14ac:dyDescent="0.25">
      <c r="A401" s="8"/>
      <c r="B401" s="8"/>
      <c r="C401" s="8"/>
      <c r="D401" s="8"/>
      <c r="E401" s="8"/>
      <c r="F401" s="8"/>
      <c r="G401" s="10"/>
      <c r="H401" s="29" t="str">
        <f>IFERROR(VLOOKUP(F401,'Jobs to Benchmark'!#REF!,1,FALSE),"")</f>
        <v/>
      </c>
      <c r="I401" s="15"/>
      <c r="J401" s="63"/>
      <c r="K401" s="63"/>
      <c r="L401" s="64"/>
      <c r="M401" s="65"/>
      <c r="N401" s="63"/>
      <c r="O401" s="66" t="str">
        <f>IFERROR(CompensationAnalysis[[#This Row],[Salary Band Average]]/CompensationAnalysis[[#This Row],[Target Market Salary]],"")</f>
        <v/>
      </c>
      <c r="P401" s="67" t="str">
        <f t="shared" si="22"/>
        <v/>
      </c>
      <c r="Q401" s="63">
        <f>IFERROR(CompensationAnalysis[[#This Row],[Current Base Salary]]-CompensationAnalysis[[#This Row],[Target Market Salary]],"")</f>
        <v>0</v>
      </c>
      <c r="R401" s="12"/>
      <c r="S401" s="63">
        <f t="shared" si="23"/>
        <v>0</v>
      </c>
      <c r="T401" s="63">
        <f>CompensationAnalysis[[#This Row],[Base Increase Amount $]]+CompensationAnalysis[[#This Row],[Current Base Salary]]</f>
        <v>0</v>
      </c>
      <c r="U401" s="67" t="str">
        <f>IFERROR(((CompensationAnalysis[[#This Row],[Current Base Salary]]+CompensationAnalysis[[#This Row],[Base Increase Amount $]]))/CompensationAnalysis[[#This Row],[Target Market Salary]],"")</f>
        <v/>
      </c>
      <c r="V401" s="28"/>
      <c r="X401" s="28"/>
    </row>
    <row r="402" spans="1:24" ht="13.8" x14ac:dyDescent="0.25">
      <c r="A402" s="8"/>
      <c r="B402" s="8"/>
      <c r="C402" s="8"/>
      <c r="D402" s="8"/>
      <c r="E402" s="8"/>
      <c r="F402" s="8"/>
      <c r="G402" s="10"/>
      <c r="H402" s="29" t="str">
        <f>IFERROR(VLOOKUP(F402,'Jobs to Benchmark'!#REF!,1,FALSE),"")</f>
        <v/>
      </c>
      <c r="I402" s="15"/>
      <c r="J402" s="63"/>
      <c r="K402" s="63"/>
      <c r="L402" s="64"/>
      <c r="M402" s="65"/>
      <c r="N402" s="63"/>
      <c r="O402" s="66" t="str">
        <f>IFERROR(CompensationAnalysis[[#This Row],[Salary Band Average]]/CompensationAnalysis[[#This Row],[Target Market Salary]],"")</f>
        <v/>
      </c>
      <c r="P402" s="67" t="str">
        <f t="shared" si="22"/>
        <v/>
      </c>
      <c r="Q402" s="63">
        <f>IFERROR(CompensationAnalysis[[#This Row],[Current Base Salary]]-CompensationAnalysis[[#This Row],[Target Market Salary]],"")</f>
        <v>0</v>
      </c>
      <c r="R402" s="12"/>
      <c r="S402" s="63">
        <f t="shared" si="23"/>
        <v>0</v>
      </c>
      <c r="T402" s="63">
        <f>CompensationAnalysis[[#This Row],[Base Increase Amount $]]+CompensationAnalysis[[#This Row],[Current Base Salary]]</f>
        <v>0</v>
      </c>
      <c r="U402" s="67" t="str">
        <f>IFERROR(((CompensationAnalysis[[#This Row],[Current Base Salary]]+CompensationAnalysis[[#This Row],[Base Increase Amount $]]))/CompensationAnalysis[[#This Row],[Target Market Salary]],"")</f>
        <v/>
      </c>
      <c r="V402" s="28"/>
      <c r="X402" s="28"/>
    </row>
    <row r="403" spans="1:24" ht="13.8" x14ac:dyDescent="0.25">
      <c r="A403" s="8"/>
      <c r="B403" s="8"/>
      <c r="C403" s="8"/>
      <c r="D403" s="8"/>
      <c r="E403" s="8"/>
      <c r="F403" s="8"/>
      <c r="G403" s="10"/>
      <c r="H403" s="29" t="str">
        <f>IFERROR(VLOOKUP(F403,'Jobs to Benchmark'!#REF!,1,FALSE),"")</f>
        <v/>
      </c>
      <c r="I403" s="15"/>
      <c r="J403" s="63"/>
      <c r="K403" s="63"/>
      <c r="L403" s="64"/>
      <c r="M403" s="65"/>
      <c r="N403" s="63"/>
      <c r="O403" s="66" t="str">
        <f>IFERROR(CompensationAnalysis[[#This Row],[Salary Band Average]]/CompensationAnalysis[[#This Row],[Target Market Salary]],"")</f>
        <v/>
      </c>
      <c r="P403" s="67" t="str">
        <f t="shared" si="22"/>
        <v/>
      </c>
      <c r="Q403" s="63">
        <f>IFERROR(CompensationAnalysis[[#This Row],[Current Base Salary]]-CompensationAnalysis[[#This Row],[Target Market Salary]],"")</f>
        <v>0</v>
      </c>
      <c r="R403" s="12"/>
      <c r="S403" s="63">
        <f t="shared" si="23"/>
        <v>0</v>
      </c>
      <c r="T403" s="63">
        <f>CompensationAnalysis[[#This Row],[Base Increase Amount $]]+CompensationAnalysis[[#This Row],[Current Base Salary]]</f>
        <v>0</v>
      </c>
      <c r="U403" s="67" t="str">
        <f>IFERROR(((CompensationAnalysis[[#This Row],[Current Base Salary]]+CompensationAnalysis[[#This Row],[Base Increase Amount $]]))/CompensationAnalysis[[#This Row],[Target Market Salary]],"")</f>
        <v/>
      </c>
      <c r="V403" s="28"/>
      <c r="X403" s="28"/>
    </row>
    <row r="404" spans="1:24" ht="13.8" x14ac:dyDescent="0.25">
      <c r="A404" s="8"/>
      <c r="B404" s="8"/>
      <c r="C404" s="8"/>
      <c r="D404" s="8"/>
      <c r="E404" s="8"/>
      <c r="F404" s="8"/>
      <c r="G404" s="10"/>
      <c r="H404" s="29" t="str">
        <f>IFERROR(VLOOKUP(F404,'Jobs to Benchmark'!#REF!,1,FALSE),"")</f>
        <v/>
      </c>
      <c r="I404" s="15"/>
      <c r="J404" s="63"/>
      <c r="K404" s="63"/>
      <c r="L404" s="64"/>
      <c r="M404" s="65"/>
      <c r="N404" s="63"/>
      <c r="O404" s="66" t="str">
        <f>IFERROR(CompensationAnalysis[[#This Row],[Salary Band Average]]/CompensationAnalysis[[#This Row],[Target Market Salary]],"")</f>
        <v/>
      </c>
      <c r="P404" s="67" t="str">
        <f t="shared" si="22"/>
        <v/>
      </c>
      <c r="Q404" s="63">
        <f>IFERROR(CompensationAnalysis[[#This Row],[Current Base Salary]]-CompensationAnalysis[[#This Row],[Target Market Salary]],"")</f>
        <v>0</v>
      </c>
      <c r="R404" s="12"/>
      <c r="S404" s="63">
        <f t="shared" si="23"/>
        <v>0</v>
      </c>
      <c r="T404" s="63">
        <f>CompensationAnalysis[[#This Row],[Base Increase Amount $]]+CompensationAnalysis[[#This Row],[Current Base Salary]]</f>
        <v>0</v>
      </c>
      <c r="U404" s="67" t="str">
        <f>IFERROR(((CompensationAnalysis[[#This Row],[Current Base Salary]]+CompensationAnalysis[[#This Row],[Base Increase Amount $]]))/CompensationAnalysis[[#This Row],[Target Market Salary]],"")</f>
        <v/>
      </c>
      <c r="V404" s="28"/>
      <c r="X404" s="28"/>
    </row>
    <row r="405" spans="1:24" ht="13.8" x14ac:dyDescent="0.25">
      <c r="A405" s="8"/>
      <c r="B405" s="8"/>
      <c r="C405" s="8"/>
      <c r="D405" s="8"/>
      <c r="E405" s="8"/>
      <c r="F405" s="8"/>
      <c r="G405" s="10"/>
      <c r="H405" s="29" t="str">
        <f>IFERROR(VLOOKUP(F405,'Jobs to Benchmark'!#REF!,1,FALSE),"")</f>
        <v/>
      </c>
      <c r="I405" s="15"/>
      <c r="J405" s="63"/>
      <c r="K405" s="63"/>
      <c r="L405" s="64"/>
      <c r="M405" s="65"/>
      <c r="N405" s="63"/>
      <c r="O405" s="66" t="str">
        <f>IFERROR(CompensationAnalysis[[#This Row],[Salary Band Average]]/CompensationAnalysis[[#This Row],[Target Market Salary]],"")</f>
        <v/>
      </c>
      <c r="P405" s="67" t="str">
        <f t="shared" si="22"/>
        <v/>
      </c>
      <c r="Q405" s="63">
        <f>IFERROR(CompensationAnalysis[[#This Row],[Current Base Salary]]-CompensationAnalysis[[#This Row],[Target Market Salary]],"")</f>
        <v>0</v>
      </c>
      <c r="R405" s="12"/>
      <c r="S405" s="63">
        <f t="shared" si="23"/>
        <v>0</v>
      </c>
      <c r="T405" s="63">
        <f>CompensationAnalysis[[#This Row],[Base Increase Amount $]]+CompensationAnalysis[[#This Row],[Current Base Salary]]</f>
        <v>0</v>
      </c>
      <c r="U405" s="67" t="str">
        <f>IFERROR(((CompensationAnalysis[[#This Row],[Current Base Salary]]+CompensationAnalysis[[#This Row],[Base Increase Amount $]]))/CompensationAnalysis[[#This Row],[Target Market Salary]],"")</f>
        <v/>
      </c>
      <c r="V405" s="28"/>
      <c r="X405" s="28"/>
    </row>
    <row r="406" spans="1:24" ht="13.8" x14ac:dyDescent="0.25">
      <c r="A406" s="8"/>
      <c r="B406" s="8"/>
      <c r="C406" s="8"/>
      <c r="D406" s="8"/>
      <c r="E406" s="8"/>
      <c r="F406" s="8"/>
      <c r="G406" s="10"/>
      <c r="H406" s="29" t="str">
        <f>IFERROR(VLOOKUP(F406,'Jobs to Benchmark'!#REF!,1,FALSE),"")</f>
        <v/>
      </c>
      <c r="I406" s="15"/>
      <c r="J406" s="63"/>
      <c r="K406" s="63"/>
      <c r="L406" s="64"/>
      <c r="M406" s="65"/>
      <c r="N406" s="63"/>
      <c r="O406" s="66" t="str">
        <f>IFERROR(CompensationAnalysis[[#This Row],[Salary Band Average]]/CompensationAnalysis[[#This Row],[Target Market Salary]],"")</f>
        <v/>
      </c>
      <c r="P406" s="67" t="str">
        <f t="shared" si="22"/>
        <v/>
      </c>
      <c r="Q406" s="63">
        <f>IFERROR(CompensationAnalysis[[#This Row],[Current Base Salary]]-CompensationAnalysis[[#This Row],[Target Market Salary]],"")</f>
        <v>0</v>
      </c>
      <c r="R406" s="12"/>
      <c r="S406" s="63">
        <f t="shared" si="23"/>
        <v>0</v>
      </c>
      <c r="T406" s="63">
        <f>CompensationAnalysis[[#This Row],[Base Increase Amount $]]+CompensationAnalysis[[#This Row],[Current Base Salary]]</f>
        <v>0</v>
      </c>
      <c r="U406" s="67" t="str">
        <f>IFERROR(((CompensationAnalysis[[#This Row],[Current Base Salary]]+CompensationAnalysis[[#This Row],[Base Increase Amount $]]))/CompensationAnalysis[[#This Row],[Target Market Salary]],"")</f>
        <v/>
      </c>
      <c r="V406" s="28"/>
      <c r="X406" s="28"/>
    </row>
    <row r="407" spans="1:24" ht="13.8" x14ac:dyDescent="0.25">
      <c r="A407" s="8"/>
      <c r="B407" s="8"/>
      <c r="C407" s="8"/>
      <c r="D407" s="8"/>
      <c r="E407" s="8"/>
      <c r="F407" s="8"/>
      <c r="G407" s="10"/>
      <c r="H407" s="29" t="str">
        <f>IFERROR(VLOOKUP(F407,'Jobs to Benchmark'!#REF!,1,FALSE),"")</f>
        <v/>
      </c>
      <c r="I407" s="15"/>
      <c r="J407" s="63"/>
      <c r="K407" s="63"/>
      <c r="L407" s="64"/>
      <c r="M407" s="65"/>
      <c r="N407" s="63"/>
      <c r="O407" s="66" t="str">
        <f>IFERROR(CompensationAnalysis[[#This Row],[Salary Band Average]]/CompensationAnalysis[[#This Row],[Target Market Salary]],"")</f>
        <v/>
      </c>
      <c r="P407" s="67" t="str">
        <f t="shared" si="22"/>
        <v/>
      </c>
      <c r="Q407" s="63">
        <f>IFERROR(CompensationAnalysis[[#This Row],[Current Base Salary]]-CompensationAnalysis[[#This Row],[Target Market Salary]],"")</f>
        <v>0</v>
      </c>
      <c r="R407" s="12"/>
      <c r="S407" s="63">
        <f t="shared" si="23"/>
        <v>0</v>
      </c>
      <c r="T407" s="63">
        <f>CompensationAnalysis[[#This Row],[Base Increase Amount $]]+CompensationAnalysis[[#This Row],[Current Base Salary]]</f>
        <v>0</v>
      </c>
      <c r="U407" s="67" t="str">
        <f>IFERROR(((CompensationAnalysis[[#This Row],[Current Base Salary]]+CompensationAnalysis[[#This Row],[Base Increase Amount $]]))/CompensationAnalysis[[#This Row],[Target Market Salary]],"")</f>
        <v/>
      </c>
      <c r="V407" s="28"/>
      <c r="X407" s="28"/>
    </row>
    <row r="408" spans="1:24" ht="13.8" x14ac:dyDescent="0.25">
      <c r="A408" s="8"/>
      <c r="B408" s="8"/>
      <c r="C408" s="8"/>
      <c r="D408" s="8"/>
      <c r="E408" s="8"/>
      <c r="F408" s="8"/>
      <c r="G408" s="10"/>
      <c r="H408" s="29" t="str">
        <f>IFERROR(VLOOKUP(F408,'Jobs to Benchmark'!#REF!,1,FALSE),"")</f>
        <v/>
      </c>
      <c r="I408" s="15"/>
      <c r="J408" s="63"/>
      <c r="K408" s="63"/>
      <c r="L408" s="64"/>
      <c r="M408" s="65"/>
      <c r="N408" s="63"/>
      <c r="O408" s="66" t="str">
        <f>IFERROR(CompensationAnalysis[[#This Row],[Salary Band Average]]/CompensationAnalysis[[#This Row],[Target Market Salary]],"")</f>
        <v/>
      </c>
      <c r="P408" s="67" t="str">
        <f t="shared" si="22"/>
        <v/>
      </c>
      <c r="Q408" s="63">
        <f>IFERROR(CompensationAnalysis[[#This Row],[Current Base Salary]]-CompensationAnalysis[[#This Row],[Target Market Salary]],"")</f>
        <v>0</v>
      </c>
      <c r="R408" s="12"/>
      <c r="S408" s="63">
        <f t="shared" si="23"/>
        <v>0</v>
      </c>
      <c r="T408" s="63">
        <f>CompensationAnalysis[[#This Row],[Base Increase Amount $]]+CompensationAnalysis[[#This Row],[Current Base Salary]]</f>
        <v>0</v>
      </c>
      <c r="U408" s="67" t="str">
        <f>IFERROR(((CompensationAnalysis[[#This Row],[Current Base Salary]]+CompensationAnalysis[[#This Row],[Base Increase Amount $]]))/CompensationAnalysis[[#This Row],[Target Market Salary]],"")</f>
        <v/>
      </c>
      <c r="V408" s="28"/>
      <c r="X408" s="28"/>
    </row>
    <row r="409" spans="1:24" ht="13.8" x14ac:dyDescent="0.25">
      <c r="A409" s="8"/>
      <c r="B409" s="8"/>
      <c r="C409" s="8"/>
      <c r="D409" s="8"/>
      <c r="E409" s="8"/>
      <c r="F409" s="8"/>
      <c r="G409" s="10"/>
      <c r="H409" s="29" t="str">
        <f>IFERROR(VLOOKUP(F409,'Jobs to Benchmark'!#REF!,1,FALSE),"")</f>
        <v/>
      </c>
      <c r="I409" s="15"/>
      <c r="J409" s="63"/>
      <c r="K409" s="63"/>
      <c r="L409" s="64"/>
      <c r="M409" s="65"/>
      <c r="N409" s="63"/>
      <c r="O409" s="66" t="str">
        <f>IFERROR(CompensationAnalysis[[#This Row],[Salary Band Average]]/CompensationAnalysis[[#This Row],[Target Market Salary]],"")</f>
        <v/>
      </c>
      <c r="P409" s="67" t="str">
        <f t="shared" si="22"/>
        <v/>
      </c>
      <c r="Q409" s="63">
        <f>IFERROR(CompensationAnalysis[[#This Row],[Current Base Salary]]-CompensationAnalysis[[#This Row],[Target Market Salary]],"")</f>
        <v>0</v>
      </c>
      <c r="R409" s="12"/>
      <c r="S409" s="63">
        <f t="shared" si="23"/>
        <v>0</v>
      </c>
      <c r="T409" s="63">
        <f>CompensationAnalysis[[#This Row],[Base Increase Amount $]]+CompensationAnalysis[[#This Row],[Current Base Salary]]</f>
        <v>0</v>
      </c>
      <c r="U409" s="67" t="str">
        <f>IFERROR(((CompensationAnalysis[[#This Row],[Current Base Salary]]+CompensationAnalysis[[#This Row],[Base Increase Amount $]]))/CompensationAnalysis[[#This Row],[Target Market Salary]],"")</f>
        <v/>
      </c>
      <c r="V409" s="28"/>
      <c r="X409" s="28"/>
    </row>
    <row r="410" spans="1:24" ht="13.8" x14ac:dyDescent="0.25">
      <c r="A410" s="8"/>
      <c r="B410" s="8"/>
      <c r="C410" s="8"/>
      <c r="D410" s="8"/>
      <c r="E410" s="8"/>
      <c r="F410" s="8"/>
      <c r="G410" s="10"/>
      <c r="H410" s="29" t="str">
        <f>IFERROR(VLOOKUP(F410,'Jobs to Benchmark'!#REF!,1,FALSE),"")</f>
        <v/>
      </c>
      <c r="I410" s="15"/>
      <c r="J410" s="63"/>
      <c r="K410" s="63"/>
      <c r="L410" s="64"/>
      <c r="M410" s="65"/>
      <c r="N410" s="63"/>
      <c r="O410" s="66" t="str">
        <f>IFERROR(CompensationAnalysis[[#This Row],[Salary Band Average]]/CompensationAnalysis[[#This Row],[Target Market Salary]],"")</f>
        <v/>
      </c>
      <c r="P410" s="67" t="str">
        <f t="shared" si="22"/>
        <v/>
      </c>
      <c r="Q410" s="63">
        <f>IFERROR(CompensationAnalysis[[#This Row],[Current Base Salary]]-CompensationAnalysis[[#This Row],[Target Market Salary]],"")</f>
        <v>0</v>
      </c>
      <c r="R410" s="12"/>
      <c r="S410" s="63">
        <f t="shared" si="23"/>
        <v>0</v>
      </c>
      <c r="T410" s="63">
        <f>CompensationAnalysis[[#This Row],[Base Increase Amount $]]+CompensationAnalysis[[#This Row],[Current Base Salary]]</f>
        <v>0</v>
      </c>
      <c r="U410" s="67" t="str">
        <f>IFERROR(((CompensationAnalysis[[#This Row],[Current Base Salary]]+CompensationAnalysis[[#This Row],[Base Increase Amount $]]))/CompensationAnalysis[[#This Row],[Target Market Salary]],"")</f>
        <v/>
      </c>
      <c r="V410" s="28"/>
      <c r="X410" s="28"/>
    </row>
    <row r="411" spans="1:24" ht="13.8" x14ac:dyDescent="0.25">
      <c r="A411" s="8"/>
      <c r="B411" s="8"/>
      <c r="C411" s="8"/>
      <c r="D411" s="8"/>
      <c r="E411" s="8"/>
      <c r="F411" s="8"/>
      <c r="G411" s="10"/>
      <c r="H411" s="29" t="str">
        <f>IFERROR(VLOOKUP(F411,'Jobs to Benchmark'!#REF!,1,FALSE),"")</f>
        <v/>
      </c>
      <c r="I411" s="15"/>
      <c r="J411" s="63"/>
      <c r="K411" s="63"/>
      <c r="L411" s="64"/>
      <c r="M411" s="65"/>
      <c r="N411" s="63"/>
      <c r="O411" s="66" t="str">
        <f>IFERROR(CompensationAnalysis[[#This Row],[Salary Band Average]]/CompensationAnalysis[[#This Row],[Target Market Salary]],"")</f>
        <v/>
      </c>
      <c r="P411" s="67" t="str">
        <f t="shared" si="22"/>
        <v/>
      </c>
      <c r="Q411" s="63">
        <f>IFERROR(CompensationAnalysis[[#This Row],[Current Base Salary]]-CompensationAnalysis[[#This Row],[Target Market Salary]],"")</f>
        <v>0</v>
      </c>
      <c r="R411" s="12"/>
      <c r="S411" s="63">
        <f t="shared" si="23"/>
        <v>0</v>
      </c>
      <c r="T411" s="63">
        <f>CompensationAnalysis[[#This Row],[Base Increase Amount $]]+CompensationAnalysis[[#This Row],[Current Base Salary]]</f>
        <v>0</v>
      </c>
      <c r="U411" s="67" t="str">
        <f>IFERROR(((CompensationAnalysis[[#This Row],[Current Base Salary]]+CompensationAnalysis[[#This Row],[Base Increase Amount $]]))/CompensationAnalysis[[#This Row],[Target Market Salary]],"")</f>
        <v/>
      </c>
      <c r="V411" s="28"/>
      <c r="X411" s="28"/>
    </row>
    <row r="412" spans="1:24" ht="13.8" x14ac:dyDescent="0.25">
      <c r="A412" s="8"/>
      <c r="B412" s="8"/>
      <c r="C412" s="8"/>
      <c r="D412" s="8"/>
      <c r="E412" s="8"/>
      <c r="F412" s="8"/>
      <c r="G412" s="10"/>
      <c r="H412" s="29" t="str">
        <f>IFERROR(VLOOKUP(F412,'Jobs to Benchmark'!#REF!,1,FALSE),"")</f>
        <v/>
      </c>
      <c r="I412" s="15"/>
      <c r="J412" s="63"/>
      <c r="K412" s="63"/>
      <c r="L412" s="64"/>
      <c r="M412" s="65"/>
      <c r="N412" s="63"/>
      <c r="O412" s="66" t="str">
        <f>IFERROR(CompensationAnalysis[[#This Row],[Salary Band Average]]/CompensationAnalysis[[#This Row],[Target Market Salary]],"")</f>
        <v/>
      </c>
      <c r="P412" s="67" t="str">
        <f t="shared" si="22"/>
        <v/>
      </c>
      <c r="Q412" s="63">
        <f>IFERROR(CompensationAnalysis[[#This Row],[Current Base Salary]]-CompensationAnalysis[[#This Row],[Target Market Salary]],"")</f>
        <v>0</v>
      </c>
      <c r="R412" s="12"/>
      <c r="S412" s="63">
        <f t="shared" si="23"/>
        <v>0</v>
      </c>
      <c r="T412" s="63">
        <f>CompensationAnalysis[[#This Row],[Base Increase Amount $]]+CompensationAnalysis[[#This Row],[Current Base Salary]]</f>
        <v>0</v>
      </c>
      <c r="U412" s="67" t="str">
        <f>IFERROR(((CompensationAnalysis[[#This Row],[Current Base Salary]]+CompensationAnalysis[[#This Row],[Base Increase Amount $]]))/CompensationAnalysis[[#This Row],[Target Market Salary]],"")</f>
        <v/>
      </c>
      <c r="V412" s="28"/>
      <c r="X412" s="28"/>
    </row>
    <row r="413" spans="1:24" ht="13.8" x14ac:dyDescent="0.25">
      <c r="A413" s="8"/>
      <c r="B413" s="8"/>
      <c r="C413" s="8"/>
      <c r="D413" s="8"/>
      <c r="E413" s="8"/>
      <c r="F413" s="8"/>
      <c r="G413" s="10"/>
      <c r="H413" s="29" t="str">
        <f>IFERROR(VLOOKUP(F413,'Jobs to Benchmark'!#REF!,1,FALSE),"")</f>
        <v/>
      </c>
      <c r="I413" s="15"/>
      <c r="J413" s="63"/>
      <c r="K413" s="63"/>
      <c r="L413" s="64"/>
      <c r="M413" s="65"/>
      <c r="N413" s="63"/>
      <c r="O413" s="66" t="str">
        <f>IFERROR(CompensationAnalysis[[#This Row],[Salary Band Average]]/CompensationAnalysis[[#This Row],[Target Market Salary]],"")</f>
        <v/>
      </c>
      <c r="P413" s="67" t="str">
        <f t="shared" si="22"/>
        <v/>
      </c>
      <c r="Q413" s="63">
        <f>IFERROR(CompensationAnalysis[[#This Row],[Current Base Salary]]-CompensationAnalysis[[#This Row],[Target Market Salary]],"")</f>
        <v>0</v>
      </c>
      <c r="R413" s="12"/>
      <c r="S413" s="63">
        <f t="shared" si="23"/>
        <v>0</v>
      </c>
      <c r="T413" s="63">
        <f>CompensationAnalysis[[#This Row],[Base Increase Amount $]]+CompensationAnalysis[[#This Row],[Current Base Salary]]</f>
        <v>0</v>
      </c>
      <c r="U413" s="67" t="str">
        <f>IFERROR(((CompensationAnalysis[[#This Row],[Current Base Salary]]+CompensationAnalysis[[#This Row],[Base Increase Amount $]]))/CompensationAnalysis[[#This Row],[Target Market Salary]],"")</f>
        <v/>
      </c>
      <c r="V413" s="28"/>
      <c r="X413" s="28"/>
    </row>
    <row r="414" spans="1:24" ht="13.8" x14ac:dyDescent="0.25">
      <c r="A414" s="8"/>
      <c r="B414" s="8"/>
      <c r="C414" s="8"/>
      <c r="D414" s="8"/>
      <c r="E414" s="8"/>
      <c r="F414" s="8"/>
      <c r="G414" s="10"/>
      <c r="H414" s="29" t="str">
        <f>IFERROR(VLOOKUP(F414,'Jobs to Benchmark'!#REF!,1,FALSE),"")</f>
        <v/>
      </c>
      <c r="I414" s="15"/>
      <c r="J414" s="63"/>
      <c r="K414" s="63"/>
      <c r="L414" s="64"/>
      <c r="M414" s="65"/>
      <c r="N414" s="63"/>
      <c r="O414" s="66" t="str">
        <f>IFERROR(CompensationAnalysis[[#This Row],[Salary Band Average]]/CompensationAnalysis[[#This Row],[Target Market Salary]],"")</f>
        <v/>
      </c>
      <c r="P414" s="67" t="str">
        <f t="shared" si="22"/>
        <v/>
      </c>
      <c r="Q414" s="63">
        <f>IFERROR(CompensationAnalysis[[#This Row],[Current Base Salary]]-CompensationAnalysis[[#This Row],[Target Market Salary]],"")</f>
        <v>0</v>
      </c>
      <c r="R414" s="12"/>
      <c r="S414" s="63">
        <f t="shared" si="23"/>
        <v>0</v>
      </c>
      <c r="T414" s="63">
        <f>CompensationAnalysis[[#This Row],[Base Increase Amount $]]+CompensationAnalysis[[#This Row],[Current Base Salary]]</f>
        <v>0</v>
      </c>
      <c r="U414" s="67" t="str">
        <f>IFERROR(((CompensationAnalysis[[#This Row],[Current Base Salary]]+CompensationAnalysis[[#This Row],[Base Increase Amount $]]))/CompensationAnalysis[[#This Row],[Target Market Salary]],"")</f>
        <v/>
      </c>
      <c r="V414" s="28"/>
      <c r="X414" s="28"/>
    </row>
    <row r="415" spans="1:24" ht="13.8" x14ac:dyDescent="0.25">
      <c r="A415" s="8"/>
      <c r="B415" s="8"/>
      <c r="C415" s="8"/>
      <c r="D415" s="8"/>
      <c r="E415" s="8"/>
      <c r="F415" s="8"/>
      <c r="G415" s="10"/>
      <c r="H415" s="29" t="str">
        <f>IFERROR(VLOOKUP(F415,'Jobs to Benchmark'!#REF!,1,FALSE),"")</f>
        <v/>
      </c>
      <c r="I415" s="15"/>
      <c r="J415" s="63"/>
      <c r="K415" s="63"/>
      <c r="L415" s="64"/>
      <c r="M415" s="65"/>
      <c r="N415" s="63"/>
      <c r="O415" s="66" t="str">
        <f>IFERROR(CompensationAnalysis[[#This Row],[Salary Band Average]]/CompensationAnalysis[[#This Row],[Target Market Salary]],"")</f>
        <v/>
      </c>
      <c r="P415" s="67" t="str">
        <f t="shared" si="22"/>
        <v/>
      </c>
      <c r="Q415" s="63">
        <f>IFERROR(CompensationAnalysis[[#This Row],[Current Base Salary]]-CompensationAnalysis[[#This Row],[Target Market Salary]],"")</f>
        <v>0</v>
      </c>
      <c r="R415" s="12"/>
      <c r="S415" s="63">
        <f t="shared" si="23"/>
        <v>0</v>
      </c>
      <c r="T415" s="63">
        <f>CompensationAnalysis[[#This Row],[Base Increase Amount $]]+CompensationAnalysis[[#This Row],[Current Base Salary]]</f>
        <v>0</v>
      </c>
      <c r="U415" s="67" t="str">
        <f>IFERROR(((CompensationAnalysis[[#This Row],[Current Base Salary]]+CompensationAnalysis[[#This Row],[Base Increase Amount $]]))/CompensationAnalysis[[#This Row],[Target Market Salary]],"")</f>
        <v/>
      </c>
      <c r="V415" s="28"/>
      <c r="X415" s="28"/>
    </row>
    <row r="416" spans="1:24" ht="13.8" x14ac:dyDescent="0.25">
      <c r="A416" s="8"/>
      <c r="B416" s="8"/>
      <c r="C416" s="8"/>
      <c r="D416" s="8"/>
      <c r="E416" s="8"/>
      <c r="F416" s="8"/>
      <c r="G416" s="10"/>
      <c r="H416" s="29" t="str">
        <f>IFERROR(VLOOKUP(F416,'Jobs to Benchmark'!#REF!,1,FALSE),"")</f>
        <v/>
      </c>
      <c r="I416" s="15"/>
      <c r="J416" s="63"/>
      <c r="K416" s="63"/>
      <c r="L416" s="64"/>
      <c r="M416" s="65"/>
      <c r="N416" s="63"/>
      <c r="O416" s="66" t="str">
        <f>IFERROR(CompensationAnalysis[[#This Row],[Salary Band Average]]/CompensationAnalysis[[#This Row],[Target Market Salary]],"")</f>
        <v/>
      </c>
      <c r="P416" s="67" t="str">
        <f t="shared" si="22"/>
        <v/>
      </c>
      <c r="Q416" s="63">
        <f>IFERROR(CompensationAnalysis[[#This Row],[Current Base Salary]]-CompensationAnalysis[[#This Row],[Target Market Salary]],"")</f>
        <v>0</v>
      </c>
      <c r="R416" s="12"/>
      <c r="S416" s="63">
        <f t="shared" si="23"/>
        <v>0</v>
      </c>
      <c r="T416" s="63">
        <f>CompensationAnalysis[[#This Row],[Base Increase Amount $]]+CompensationAnalysis[[#This Row],[Current Base Salary]]</f>
        <v>0</v>
      </c>
      <c r="U416" s="67" t="str">
        <f>IFERROR(((CompensationAnalysis[[#This Row],[Current Base Salary]]+CompensationAnalysis[[#This Row],[Base Increase Amount $]]))/CompensationAnalysis[[#This Row],[Target Market Salary]],"")</f>
        <v/>
      </c>
      <c r="V416" s="28"/>
      <c r="X416" s="28"/>
    </row>
    <row r="417" spans="1:24" ht="13.8" x14ac:dyDescent="0.25">
      <c r="A417" s="8"/>
      <c r="B417" s="8"/>
      <c r="C417" s="8"/>
      <c r="D417" s="8"/>
      <c r="E417" s="8"/>
      <c r="F417" s="8"/>
      <c r="G417" s="10"/>
      <c r="H417" s="29" t="str">
        <f>IFERROR(VLOOKUP(F417,'Jobs to Benchmark'!#REF!,1,FALSE),"")</f>
        <v/>
      </c>
      <c r="I417" s="15"/>
      <c r="J417" s="63"/>
      <c r="K417" s="63"/>
      <c r="L417" s="64"/>
      <c r="M417" s="65"/>
      <c r="N417" s="63"/>
      <c r="O417" s="66" t="str">
        <f>IFERROR(CompensationAnalysis[[#This Row],[Salary Band Average]]/CompensationAnalysis[[#This Row],[Target Market Salary]],"")</f>
        <v/>
      </c>
      <c r="P417" s="67" t="str">
        <f t="shared" si="22"/>
        <v/>
      </c>
      <c r="Q417" s="63">
        <f>IFERROR(CompensationAnalysis[[#This Row],[Current Base Salary]]-CompensationAnalysis[[#This Row],[Target Market Salary]],"")</f>
        <v>0</v>
      </c>
      <c r="R417" s="12"/>
      <c r="S417" s="63">
        <f t="shared" si="23"/>
        <v>0</v>
      </c>
      <c r="T417" s="63">
        <f>CompensationAnalysis[[#This Row],[Base Increase Amount $]]+CompensationAnalysis[[#This Row],[Current Base Salary]]</f>
        <v>0</v>
      </c>
      <c r="U417" s="67" t="str">
        <f>IFERROR(((CompensationAnalysis[[#This Row],[Current Base Salary]]+CompensationAnalysis[[#This Row],[Base Increase Amount $]]))/CompensationAnalysis[[#This Row],[Target Market Salary]],"")</f>
        <v/>
      </c>
      <c r="V417" s="28"/>
      <c r="X417" s="28"/>
    </row>
    <row r="418" spans="1:24" ht="13.8" x14ac:dyDescent="0.25">
      <c r="A418" s="8"/>
      <c r="B418" s="8"/>
      <c r="C418" s="8"/>
      <c r="D418" s="8"/>
      <c r="E418" s="8"/>
      <c r="F418" s="8"/>
      <c r="G418" s="10"/>
      <c r="H418" s="29" t="str">
        <f>IFERROR(VLOOKUP(F418,'Jobs to Benchmark'!#REF!,1,FALSE),"")</f>
        <v/>
      </c>
      <c r="I418" s="15"/>
      <c r="J418" s="63"/>
      <c r="K418" s="63"/>
      <c r="L418" s="64"/>
      <c r="M418" s="65"/>
      <c r="N418" s="63"/>
      <c r="O418" s="66" t="str">
        <f>IFERROR(CompensationAnalysis[[#This Row],[Salary Band Average]]/CompensationAnalysis[[#This Row],[Target Market Salary]],"")</f>
        <v/>
      </c>
      <c r="P418" s="67" t="str">
        <f t="shared" si="22"/>
        <v/>
      </c>
      <c r="Q418" s="63">
        <f>IFERROR(CompensationAnalysis[[#This Row],[Current Base Salary]]-CompensationAnalysis[[#This Row],[Target Market Salary]],"")</f>
        <v>0</v>
      </c>
      <c r="R418" s="12"/>
      <c r="S418" s="63">
        <f t="shared" si="23"/>
        <v>0</v>
      </c>
      <c r="T418" s="63">
        <f>CompensationAnalysis[[#This Row],[Base Increase Amount $]]+CompensationAnalysis[[#This Row],[Current Base Salary]]</f>
        <v>0</v>
      </c>
      <c r="U418" s="67" t="str">
        <f>IFERROR(((CompensationAnalysis[[#This Row],[Current Base Salary]]+CompensationAnalysis[[#This Row],[Base Increase Amount $]]))/CompensationAnalysis[[#This Row],[Target Market Salary]],"")</f>
        <v/>
      </c>
      <c r="V418" s="28"/>
      <c r="X418" s="28"/>
    </row>
    <row r="419" spans="1:24" ht="13.8" x14ac:dyDescent="0.25">
      <c r="A419" s="8"/>
      <c r="B419" s="8"/>
      <c r="C419" s="8"/>
      <c r="D419" s="8"/>
      <c r="E419" s="8"/>
      <c r="F419" s="8"/>
      <c r="G419" s="10"/>
      <c r="H419" s="29" t="str">
        <f>IFERROR(VLOOKUP(F419,'Jobs to Benchmark'!#REF!,1,FALSE),"")</f>
        <v/>
      </c>
      <c r="I419" s="15"/>
      <c r="J419" s="63"/>
      <c r="K419" s="63"/>
      <c r="L419" s="64"/>
      <c r="M419" s="65"/>
      <c r="N419" s="63"/>
      <c r="O419" s="66" t="str">
        <f>IFERROR(CompensationAnalysis[[#This Row],[Salary Band Average]]/CompensationAnalysis[[#This Row],[Target Market Salary]],"")</f>
        <v/>
      </c>
      <c r="P419" s="67" t="str">
        <f t="shared" si="22"/>
        <v/>
      </c>
      <c r="Q419" s="63">
        <f>IFERROR(CompensationAnalysis[[#This Row],[Current Base Salary]]-CompensationAnalysis[[#This Row],[Target Market Salary]],"")</f>
        <v>0</v>
      </c>
      <c r="R419" s="12"/>
      <c r="S419" s="63">
        <f t="shared" si="23"/>
        <v>0</v>
      </c>
      <c r="T419" s="63">
        <f>CompensationAnalysis[[#This Row],[Base Increase Amount $]]+CompensationAnalysis[[#This Row],[Current Base Salary]]</f>
        <v>0</v>
      </c>
      <c r="U419" s="67" t="str">
        <f>IFERROR(((CompensationAnalysis[[#This Row],[Current Base Salary]]+CompensationAnalysis[[#This Row],[Base Increase Amount $]]))/CompensationAnalysis[[#This Row],[Target Market Salary]],"")</f>
        <v/>
      </c>
      <c r="V419" s="28"/>
      <c r="X419" s="28"/>
    </row>
    <row r="420" spans="1:24" ht="13.8" x14ac:dyDescent="0.25">
      <c r="A420" s="8"/>
      <c r="B420" s="8"/>
      <c r="C420" s="8"/>
      <c r="D420" s="8"/>
      <c r="E420" s="8"/>
      <c r="F420" s="8"/>
      <c r="G420" s="10"/>
      <c r="H420" s="29" t="str">
        <f>IFERROR(VLOOKUP(F420,'Jobs to Benchmark'!#REF!,1,FALSE),"")</f>
        <v/>
      </c>
      <c r="I420" s="15"/>
      <c r="J420" s="63"/>
      <c r="K420" s="63"/>
      <c r="L420" s="64"/>
      <c r="M420" s="65"/>
      <c r="N420" s="63"/>
      <c r="O420" s="66" t="str">
        <f>IFERROR(CompensationAnalysis[[#This Row],[Salary Band Average]]/CompensationAnalysis[[#This Row],[Target Market Salary]],"")</f>
        <v/>
      </c>
      <c r="P420" s="67" t="str">
        <f t="shared" si="22"/>
        <v/>
      </c>
      <c r="Q420" s="63">
        <f>IFERROR(CompensationAnalysis[[#This Row],[Current Base Salary]]-CompensationAnalysis[[#This Row],[Target Market Salary]],"")</f>
        <v>0</v>
      </c>
      <c r="R420" s="12"/>
      <c r="S420" s="63">
        <f t="shared" si="23"/>
        <v>0</v>
      </c>
      <c r="T420" s="63">
        <f>CompensationAnalysis[[#This Row],[Base Increase Amount $]]+CompensationAnalysis[[#This Row],[Current Base Salary]]</f>
        <v>0</v>
      </c>
      <c r="U420" s="67" t="str">
        <f>IFERROR(((CompensationAnalysis[[#This Row],[Current Base Salary]]+CompensationAnalysis[[#This Row],[Base Increase Amount $]]))/CompensationAnalysis[[#This Row],[Target Market Salary]],"")</f>
        <v/>
      </c>
      <c r="V420" s="28"/>
      <c r="X420" s="28"/>
    </row>
    <row r="421" spans="1:24" ht="13.8" x14ac:dyDescent="0.25">
      <c r="A421" s="8"/>
      <c r="B421" s="8"/>
      <c r="C421" s="8"/>
      <c r="D421" s="8"/>
      <c r="E421" s="8"/>
      <c r="F421" s="8"/>
      <c r="G421" s="10"/>
      <c r="H421" s="29" t="str">
        <f>IFERROR(VLOOKUP(F421,'Jobs to Benchmark'!#REF!,1,FALSE),"")</f>
        <v/>
      </c>
      <c r="I421" s="15"/>
      <c r="J421" s="63"/>
      <c r="K421" s="63"/>
      <c r="L421" s="64"/>
      <c r="M421" s="65"/>
      <c r="N421" s="63"/>
      <c r="O421" s="66" t="str">
        <f>IFERROR(CompensationAnalysis[[#This Row],[Salary Band Average]]/CompensationAnalysis[[#This Row],[Target Market Salary]],"")</f>
        <v/>
      </c>
      <c r="P421" s="67" t="str">
        <f t="shared" si="22"/>
        <v/>
      </c>
      <c r="Q421" s="63">
        <f>IFERROR(CompensationAnalysis[[#This Row],[Current Base Salary]]-CompensationAnalysis[[#This Row],[Target Market Salary]],"")</f>
        <v>0</v>
      </c>
      <c r="R421" s="12"/>
      <c r="S421" s="63">
        <f t="shared" si="23"/>
        <v>0</v>
      </c>
      <c r="T421" s="63">
        <f>CompensationAnalysis[[#This Row],[Base Increase Amount $]]+CompensationAnalysis[[#This Row],[Current Base Salary]]</f>
        <v>0</v>
      </c>
      <c r="U421" s="67" t="str">
        <f>IFERROR(((CompensationAnalysis[[#This Row],[Current Base Salary]]+CompensationAnalysis[[#This Row],[Base Increase Amount $]]))/CompensationAnalysis[[#This Row],[Target Market Salary]],"")</f>
        <v/>
      </c>
      <c r="V421" s="28"/>
      <c r="X421" s="28"/>
    </row>
    <row r="422" spans="1:24" ht="13.8" x14ac:dyDescent="0.25">
      <c r="A422" s="8"/>
      <c r="B422" s="8"/>
      <c r="C422" s="8"/>
      <c r="D422" s="8"/>
      <c r="E422" s="8"/>
      <c r="F422" s="8"/>
      <c r="G422" s="10"/>
      <c r="H422" s="29" t="str">
        <f>IFERROR(VLOOKUP(F422,'Jobs to Benchmark'!#REF!,1,FALSE),"")</f>
        <v/>
      </c>
      <c r="I422" s="15"/>
      <c r="J422" s="63"/>
      <c r="K422" s="63"/>
      <c r="L422" s="64"/>
      <c r="M422" s="65"/>
      <c r="N422" s="63"/>
      <c r="O422" s="66" t="str">
        <f>IFERROR(CompensationAnalysis[[#This Row],[Salary Band Average]]/CompensationAnalysis[[#This Row],[Target Market Salary]],"")</f>
        <v/>
      </c>
      <c r="P422" s="67" t="str">
        <f t="shared" si="22"/>
        <v/>
      </c>
      <c r="Q422" s="63">
        <f>IFERROR(CompensationAnalysis[[#This Row],[Current Base Salary]]-CompensationAnalysis[[#This Row],[Target Market Salary]],"")</f>
        <v>0</v>
      </c>
      <c r="R422" s="12"/>
      <c r="S422" s="63">
        <f t="shared" si="23"/>
        <v>0</v>
      </c>
      <c r="T422" s="63">
        <f>CompensationAnalysis[[#This Row],[Base Increase Amount $]]+CompensationAnalysis[[#This Row],[Current Base Salary]]</f>
        <v>0</v>
      </c>
      <c r="U422" s="67" t="str">
        <f>IFERROR(((CompensationAnalysis[[#This Row],[Current Base Salary]]+CompensationAnalysis[[#This Row],[Base Increase Amount $]]))/CompensationAnalysis[[#This Row],[Target Market Salary]],"")</f>
        <v/>
      </c>
      <c r="V422" s="28"/>
      <c r="X422" s="28"/>
    </row>
    <row r="423" spans="1:24" ht="13.8" x14ac:dyDescent="0.25">
      <c r="A423" s="8"/>
      <c r="B423" s="8"/>
      <c r="C423" s="8"/>
      <c r="D423" s="8"/>
      <c r="E423" s="8"/>
      <c r="F423" s="8"/>
      <c r="G423" s="10"/>
      <c r="H423" s="29" t="str">
        <f>IFERROR(VLOOKUP(F423,'Jobs to Benchmark'!#REF!,1,FALSE),"")</f>
        <v/>
      </c>
      <c r="I423" s="15"/>
      <c r="J423" s="63"/>
      <c r="K423" s="63"/>
      <c r="L423" s="64"/>
      <c r="M423" s="65"/>
      <c r="N423" s="63"/>
      <c r="O423" s="66" t="str">
        <f>IFERROR(CompensationAnalysis[[#This Row],[Salary Band Average]]/CompensationAnalysis[[#This Row],[Target Market Salary]],"")</f>
        <v/>
      </c>
      <c r="P423" s="67" t="str">
        <f t="shared" si="22"/>
        <v/>
      </c>
      <c r="Q423" s="63">
        <f>IFERROR(CompensationAnalysis[[#This Row],[Current Base Salary]]-CompensationAnalysis[[#This Row],[Target Market Salary]],"")</f>
        <v>0</v>
      </c>
      <c r="R423" s="12"/>
      <c r="S423" s="63">
        <f t="shared" si="23"/>
        <v>0</v>
      </c>
      <c r="T423" s="63">
        <f>CompensationAnalysis[[#This Row],[Base Increase Amount $]]+CompensationAnalysis[[#This Row],[Current Base Salary]]</f>
        <v>0</v>
      </c>
      <c r="U423" s="67" t="str">
        <f>IFERROR(((CompensationAnalysis[[#This Row],[Current Base Salary]]+CompensationAnalysis[[#This Row],[Base Increase Amount $]]))/CompensationAnalysis[[#This Row],[Target Market Salary]],"")</f>
        <v/>
      </c>
      <c r="V423" s="28"/>
      <c r="X423" s="28"/>
    </row>
    <row r="424" spans="1:24" ht="13.8" x14ac:dyDescent="0.25">
      <c r="A424" s="8"/>
      <c r="B424" s="8"/>
      <c r="C424" s="8"/>
      <c r="D424" s="8"/>
      <c r="E424" s="8"/>
      <c r="F424" s="8"/>
      <c r="G424" s="10"/>
      <c r="H424" s="29" t="str">
        <f>IFERROR(VLOOKUP(F424,'Jobs to Benchmark'!#REF!,1,FALSE),"")</f>
        <v/>
      </c>
      <c r="I424" s="15"/>
      <c r="J424" s="63"/>
      <c r="K424" s="63"/>
      <c r="L424" s="64"/>
      <c r="M424" s="65"/>
      <c r="N424" s="63"/>
      <c r="O424" s="66" t="str">
        <f>IFERROR(CompensationAnalysis[[#This Row],[Salary Band Average]]/CompensationAnalysis[[#This Row],[Target Market Salary]],"")</f>
        <v/>
      </c>
      <c r="P424" s="67" t="str">
        <f t="shared" si="22"/>
        <v/>
      </c>
      <c r="Q424" s="63">
        <f>IFERROR(CompensationAnalysis[[#This Row],[Current Base Salary]]-CompensationAnalysis[[#This Row],[Target Market Salary]],"")</f>
        <v>0</v>
      </c>
      <c r="R424" s="12"/>
      <c r="S424" s="63">
        <f t="shared" si="23"/>
        <v>0</v>
      </c>
      <c r="T424" s="63">
        <f>CompensationAnalysis[[#This Row],[Base Increase Amount $]]+CompensationAnalysis[[#This Row],[Current Base Salary]]</f>
        <v>0</v>
      </c>
      <c r="U424" s="67" t="str">
        <f>IFERROR(((CompensationAnalysis[[#This Row],[Current Base Salary]]+CompensationAnalysis[[#This Row],[Base Increase Amount $]]))/CompensationAnalysis[[#This Row],[Target Market Salary]],"")</f>
        <v/>
      </c>
      <c r="V424" s="28"/>
      <c r="X424" s="28"/>
    </row>
    <row r="425" spans="1:24" ht="13.8" x14ac:dyDescent="0.25">
      <c r="A425" s="8"/>
      <c r="B425" s="8"/>
      <c r="C425" s="8"/>
      <c r="D425" s="8"/>
      <c r="E425" s="8"/>
      <c r="F425" s="8"/>
      <c r="G425" s="10"/>
      <c r="H425" s="29" t="str">
        <f>IFERROR(VLOOKUP(F425,'Jobs to Benchmark'!#REF!,1,FALSE),"")</f>
        <v/>
      </c>
      <c r="I425" s="15"/>
      <c r="J425" s="63"/>
      <c r="K425" s="63"/>
      <c r="L425" s="64"/>
      <c r="M425" s="65"/>
      <c r="N425" s="63"/>
      <c r="O425" s="66" t="str">
        <f>IFERROR(CompensationAnalysis[[#This Row],[Salary Band Average]]/CompensationAnalysis[[#This Row],[Target Market Salary]],"")</f>
        <v/>
      </c>
      <c r="P425" s="67" t="str">
        <f t="shared" si="22"/>
        <v/>
      </c>
      <c r="Q425" s="63">
        <f>IFERROR(CompensationAnalysis[[#This Row],[Current Base Salary]]-CompensationAnalysis[[#This Row],[Target Market Salary]],"")</f>
        <v>0</v>
      </c>
      <c r="R425" s="12"/>
      <c r="S425" s="63">
        <f t="shared" si="23"/>
        <v>0</v>
      </c>
      <c r="T425" s="63">
        <f>CompensationAnalysis[[#This Row],[Base Increase Amount $]]+CompensationAnalysis[[#This Row],[Current Base Salary]]</f>
        <v>0</v>
      </c>
      <c r="U425" s="67" t="str">
        <f>IFERROR(((CompensationAnalysis[[#This Row],[Current Base Salary]]+CompensationAnalysis[[#This Row],[Base Increase Amount $]]))/CompensationAnalysis[[#This Row],[Target Market Salary]],"")</f>
        <v/>
      </c>
      <c r="V425" s="28"/>
      <c r="X425" s="28"/>
    </row>
    <row r="426" spans="1:24" ht="13.8" x14ac:dyDescent="0.25">
      <c r="A426" s="8"/>
      <c r="B426" s="8"/>
      <c r="C426" s="8"/>
      <c r="D426" s="8"/>
      <c r="E426" s="8"/>
      <c r="F426" s="8"/>
      <c r="G426" s="10"/>
      <c r="H426" s="29" t="str">
        <f>IFERROR(VLOOKUP(F426,'Jobs to Benchmark'!#REF!,1,FALSE),"")</f>
        <v/>
      </c>
      <c r="I426" s="15"/>
      <c r="J426" s="63"/>
      <c r="K426" s="63"/>
      <c r="L426" s="64"/>
      <c r="M426" s="65"/>
      <c r="N426" s="63"/>
      <c r="O426" s="66" t="str">
        <f>IFERROR(CompensationAnalysis[[#This Row],[Salary Band Average]]/CompensationAnalysis[[#This Row],[Target Market Salary]],"")</f>
        <v/>
      </c>
      <c r="P426" s="67" t="str">
        <f t="shared" si="22"/>
        <v/>
      </c>
      <c r="Q426" s="63">
        <f>IFERROR(CompensationAnalysis[[#This Row],[Current Base Salary]]-CompensationAnalysis[[#This Row],[Target Market Salary]],"")</f>
        <v>0</v>
      </c>
      <c r="R426" s="12"/>
      <c r="S426" s="63">
        <f t="shared" si="23"/>
        <v>0</v>
      </c>
      <c r="T426" s="63">
        <f>CompensationAnalysis[[#This Row],[Base Increase Amount $]]+CompensationAnalysis[[#This Row],[Current Base Salary]]</f>
        <v>0</v>
      </c>
      <c r="U426" s="67" t="str">
        <f>IFERROR(((CompensationAnalysis[[#This Row],[Current Base Salary]]+CompensationAnalysis[[#This Row],[Base Increase Amount $]]))/CompensationAnalysis[[#This Row],[Target Market Salary]],"")</f>
        <v/>
      </c>
      <c r="V426" s="28"/>
      <c r="X426" s="28"/>
    </row>
    <row r="427" spans="1:24" ht="13.8" x14ac:dyDescent="0.25">
      <c r="A427" s="8"/>
      <c r="B427" s="8"/>
      <c r="C427" s="8"/>
      <c r="D427" s="8"/>
      <c r="E427" s="8"/>
      <c r="F427" s="8"/>
      <c r="G427" s="10"/>
      <c r="H427" s="29" t="str">
        <f>IFERROR(VLOOKUP(F427,'Jobs to Benchmark'!#REF!,1,FALSE),"")</f>
        <v/>
      </c>
      <c r="I427" s="15"/>
      <c r="J427" s="63"/>
      <c r="K427" s="63"/>
      <c r="L427" s="64"/>
      <c r="M427" s="65"/>
      <c r="N427" s="63"/>
      <c r="O427" s="66" t="str">
        <f>IFERROR(CompensationAnalysis[[#This Row],[Salary Band Average]]/CompensationAnalysis[[#This Row],[Target Market Salary]],"")</f>
        <v/>
      </c>
      <c r="P427" s="67" t="str">
        <f t="shared" si="22"/>
        <v/>
      </c>
      <c r="Q427" s="63">
        <f>IFERROR(CompensationAnalysis[[#This Row],[Current Base Salary]]-CompensationAnalysis[[#This Row],[Target Market Salary]],"")</f>
        <v>0</v>
      </c>
      <c r="R427" s="12"/>
      <c r="S427" s="63">
        <f t="shared" si="23"/>
        <v>0</v>
      </c>
      <c r="T427" s="63">
        <f>CompensationAnalysis[[#This Row],[Base Increase Amount $]]+CompensationAnalysis[[#This Row],[Current Base Salary]]</f>
        <v>0</v>
      </c>
      <c r="U427" s="67" t="str">
        <f>IFERROR(((CompensationAnalysis[[#This Row],[Current Base Salary]]+CompensationAnalysis[[#This Row],[Base Increase Amount $]]))/CompensationAnalysis[[#This Row],[Target Market Salary]],"")</f>
        <v/>
      </c>
      <c r="V427" s="28"/>
      <c r="X427" s="28"/>
    </row>
    <row r="428" spans="1:24" ht="13.8" x14ac:dyDescent="0.25">
      <c r="A428" s="8"/>
      <c r="B428" s="8"/>
      <c r="C428" s="8"/>
      <c r="D428" s="8"/>
      <c r="E428" s="8"/>
      <c r="F428" s="8"/>
      <c r="G428" s="10"/>
      <c r="H428" s="29" t="str">
        <f>IFERROR(VLOOKUP(F428,'Jobs to Benchmark'!#REF!,1,FALSE),"")</f>
        <v/>
      </c>
      <c r="I428" s="15"/>
      <c r="J428" s="63"/>
      <c r="K428" s="63"/>
      <c r="L428" s="64"/>
      <c r="M428" s="65"/>
      <c r="N428" s="63"/>
      <c r="O428" s="66" t="str">
        <f>IFERROR(CompensationAnalysis[[#This Row],[Salary Band Average]]/CompensationAnalysis[[#This Row],[Target Market Salary]],"")</f>
        <v/>
      </c>
      <c r="P428" s="67" t="str">
        <f t="shared" si="22"/>
        <v/>
      </c>
      <c r="Q428" s="63">
        <f>IFERROR(CompensationAnalysis[[#This Row],[Current Base Salary]]-CompensationAnalysis[[#This Row],[Target Market Salary]],"")</f>
        <v>0</v>
      </c>
      <c r="R428" s="12"/>
      <c r="S428" s="63">
        <f t="shared" si="23"/>
        <v>0</v>
      </c>
      <c r="T428" s="63">
        <f>CompensationAnalysis[[#This Row],[Base Increase Amount $]]+CompensationAnalysis[[#This Row],[Current Base Salary]]</f>
        <v>0</v>
      </c>
      <c r="U428" s="67" t="str">
        <f>IFERROR(((CompensationAnalysis[[#This Row],[Current Base Salary]]+CompensationAnalysis[[#This Row],[Base Increase Amount $]]))/CompensationAnalysis[[#This Row],[Target Market Salary]],"")</f>
        <v/>
      </c>
      <c r="V428" s="28"/>
      <c r="X428" s="28"/>
    </row>
    <row r="429" spans="1:24" ht="13.8" x14ac:dyDescent="0.25">
      <c r="A429" s="8"/>
      <c r="B429" s="8"/>
      <c r="C429" s="8"/>
      <c r="D429" s="8"/>
      <c r="E429" s="8"/>
      <c r="F429" s="8"/>
      <c r="G429" s="10"/>
      <c r="H429" s="29" t="str">
        <f>IFERROR(VLOOKUP(F429,'Jobs to Benchmark'!#REF!,1,FALSE),"")</f>
        <v/>
      </c>
      <c r="I429" s="15"/>
      <c r="J429" s="63"/>
      <c r="K429" s="63"/>
      <c r="L429" s="64"/>
      <c r="M429" s="65"/>
      <c r="N429" s="63"/>
      <c r="O429" s="66" t="str">
        <f>IFERROR(CompensationAnalysis[[#This Row],[Salary Band Average]]/CompensationAnalysis[[#This Row],[Target Market Salary]],"")</f>
        <v/>
      </c>
      <c r="P429" s="67" t="str">
        <f t="shared" si="22"/>
        <v/>
      </c>
      <c r="Q429" s="63">
        <f>IFERROR(CompensationAnalysis[[#This Row],[Current Base Salary]]-CompensationAnalysis[[#This Row],[Target Market Salary]],"")</f>
        <v>0</v>
      </c>
      <c r="R429" s="12"/>
      <c r="S429" s="63">
        <f t="shared" si="23"/>
        <v>0</v>
      </c>
      <c r="T429" s="63">
        <f>CompensationAnalysis[[#This Row],[Base Increase Amount $]]+CompensationAnalysis[[#This Row],[Current Base Salary]]</f>
        <v>0</v>
      </c>
      <c r="U429" s="67" t="str">
        <f>IFERROR(((CompensationAnalysis[[#This Row],[Current Base Salary]]+CompensationAnalysis[[#This Row],[Base Increase Amount $]]))/CompensationAnalysis[[#This Row],[Target Market Salary]],"")</f>
        <v/>
      </c>
      <c r="V429" s="28"/>
      <c r="X429" s="28"/>
    </row>
    <row r="430" spans="1:24" ht="13.8" x14ac:dyDescent="0.25">
      <c r="A430" s="8"/>
      <c r="B430" s="8"/>
      <c r="C430" s="8"/>
      <c r="D430" s="8"/>
      <c r="E430" s="8"/>
      <c r="F430" s="8"/>
      <c r="G430" s="10"/>
      <c r="H430" s="29" t="str">
        <f>IFERROR(VLOOKUP(F430,'Jobs to Benchmark'!#REF!,1,FALSE),"")</f>
        <v/>
      </c>
      <c r="I430" s="15"/>
      <c r="J430" s="63"/>
      <c r="K430" s="63"/>
      <c r="L430" s="64"/>
      <c r="M430" s="65"/>
      <c r="N430" s="63"/>
      <c r="O430" s="66" t="str">
        <f>IFERROR(CompensationAnalysis[[#This Row],[Salary Band Average]]/CompensationAnalysis[[#This Row],[Target Market Salary]],"")</f>
        <v/>
      </c>
      <c r="P430" s="67" t="str">
        <f t="shared" si="22"/>
        <v/>
      </c>
      <c r="Q430" s="63">
        <f>IFERROR(CompensationAnalysis[[#This Row],[Current Base Salary]]-CompensationAnalysis[[#This Row],[Target Market Salary]],"")</f>
        <v>0</v>
      </c>
      <c r="R430" s="12"/>
      <c r="S430" s="63">
        <f t="shared" si="23"/>
        <v>0</v>
      </c>
      <c r="T430" s="63">
        <f>CompensationAnalysis[[#This Row],[Base Increase Amount $]]+CompensationAnalysis[[#This Row],[Current Base Salary]]</f>
        <v>0</v>
      </c>
      <c r="U430" s="67" t="str">
        <f>IFERROR(((CompensationAnalysis[[#This Row],[Current Base Salary]]+CompensationAnalysis[[#This Row],[Base Increase Amount $]]))/CompensationAnalysis[[#This Row],[Target Market Salary]],"")</f>
        <v/>
      </c>
      <c r="V430" s="28"/>
      <c r="X430" s="28"/>
    </row>
    <row r="431" spans="1:24" ht="13.8" x14ac:dyDescent="0.25">
      <c r="A431" s="8"/>
      <c r="B431" s="8"/>
      <c r="C431" s="8"/>
      <c r="D431" s="8"/>
      <c r="E431" s="8"/>
      <c r="F431" s="8"/>
      <c r="G431" s="10"/>
      <c r="H431" s="29" t="str">
        <f>IFERROR(VLOOKUP(F431,'Jobs to Benchmark'!#REF!,1,FALSE),"")</f>
        <v/>
      </c>
      <c r="I431" s="15"/>
      <c r="J431" s="63"/>
      <c r="K431" s="63"/>
      <c r="L431" s="64"/>
      <c r="M431" s="65"/>
      <c r="N431" s="63"/>
      <c r="O431" s="66" t="str">
        <f>IFERROR(CompensationAnalysis[[#This Row],[Salary Band Average]]/CompensationAnalysis[[#This Row],[Target Market Salary]],"")</f>
        <v/>
      </c>
      <c r="P431" s="67" t="str">
        <f t="shared" si="22"/>
        <v/>
      </c>
      <c r="Q431" s="63">
        <f>IFERROR(CompensationAnalysis[[#This Row],[Current Base Salary]]-CompensationAnalysis[[#This Row],[Target Market Salary]],"")</f>
        <v>0</v>
      </c>
      <c r="R431" s="12"/>
      <c r="S431" s="63">
        <f t="shared" si="23"/>
        <v>0</v>
      </c>
      <c r="T431" s="63">
        <f>CompensationAnalysis[[#This Row],[Base Increase Amount $]]+CompensationAnalysis[[#This Row],[Current Base Salary]]</f>
        <v>0</v>
      </c>
      <c r="U431" s="67" t="str">
        <f>IFERROR(((CompensationAnalysis[[#This Row],[Current Base Salary]]+CompensationAnalysis[[#This Row],[Base Increase Amount $]]))/CompensationAnalysis[[#This Row],[Target Market Salary]],"")</f>
        <v/>
      </c>
      <c r="V431" s="28"/>
      <c r="X431" s="28"/>
    </row>
    <row r="432" spans="1:24" ht="13.8" x14ac:dyDescent="0.25">
      <c r="A432" s="8"/>
      <c r="B432" s="8"/>
      <c r="C432" s="8"/>
      <c r="D432" s="8"/>
      <c r="E432" s="8"/>
      <c r="F432" s="8"/>
      <c r="G432" s="10"/>
      <c r="H432" s="29" t="str">
        <f>IFERROR(VLOOKUP(F432,'Jobs to Benchmark'!#REF!,1,FALSE),"")</f>
        <v/>
      </c>
      <c r="I432" s="15"/>
      <c r="J432" s="63"/>
      <c r="K432" s="63"/>
      <c r="L432" s="64"/>
      <c r="M432" s="65"/>
      <c r="N432" s="63"/>
      <c r="O432" s="66" t="str">
        <f>IFERROR(CompensationAnalysis[[#This Row],[Salary Band Average]]/CompensationAnalysis[[#This Row],[Target Market Salary]],"")</f>
        <v/>
      </c>
      <c r="P432" s="67" t="str">
        <f t="shared" si="22"/>
        <v/>
      </c>
      <c r="Q432" s="63">
        <f>IFERROR(CompensationAnalysis[[#This Row],[Current Base Salary]]-CompensationAnalysis[[#This Row],[Target Market Salary]],"")</f>
        <v>0</v>
      </c>
      <c r="R432" s="12"/>
      <c r="S432" s="63">
        <f t="shared" si="23"/>
        <v>0</v>
      </c>
      <c r="T432" s="63">
        <f>CompensationAnalysis[[#This Row],[Base Increase Amount $]]+CompensationAnalysis[[#This Row],[Current Base Salary]]</f>
        <v>0</v>
      </c>
      <c r="U432" s="67" t="str">
        <f>IFERROR(((CompensationAnalysis[[#This Row],[Current Base Salary]]+CompensationAnalysis[[#This Row],[Base Increase Amount $]]))/CompensationAnalysis[[#This Row],[Target Market Salary]],"")</f>
        <v/>
      </c>
      <c r="V432" s="28"/>
      <c r="X432" s="28"/>
    </row>
    <row r="433" spans="1:24" ht="13.8" x14ac:dyDescent="0.25">
      <c r="A433" s="8"/>
      <c r="B433" s="8"/>
      <c r="C433" s="8"/>
      <c r="D433" s="8"/>
      <c r="E433" s="8"/>
      <c r="F433" s="8"/>
      <c r="G433" s="10"/>
      <c r="H433" s="29" t="str">
        <f>IFERROR(VLOOKUP(F433,'Jobs to Benchmark'!#REF!,1,FALSE),"")</f>
        <v/>
      </c>
      <c r="I433" s="15"/>
      <c r="J433" s="63"/>
      <c r="K433" s="63"/>
      <c r="L433" s="64"/>
      <c r="M433" s="65"/>
      <c r="N433" s="63"/>
      <c r="O433" s="66" t="str">
        <f>IFERROR(CompensationAnalysis[[#This Row],[Salary Band Average]]/CompensationAnalysis[[#This Row],[Target Market Salary]],"")</f>
        <v/>
      </c>
      <c r="P433" s="67" t="str">
        <f t="shared" si="22"/>
        <v/>
      </c>
      <c r="Q433" s="63">
        <f>IFERROR(CompensationAnalysis[[#This Row],[Current Base Salary]]-CompensationAnalysis[[#This Row],[Target Market Salary]],"")</f>
        <v>0</v>
      </c>
      <c r="R433" s="12"/>
      <c r="S433" s="63">
        <f t="shared" si="23"/>
        <v>0</v>
      </c>
      <c r="T433" s="63">
        <f>CompensationAnalysis[[#This Row],[Base Increase Amount $]]+CompensationAnalysis[[#This Row],[Current Base Salary]]</f>
        <v>0</v>
      </c>
      <c r="U433" s="67" t="str">
        <f>IFERROR(((CompensationAnalysis[[#This Row],[Current Base Salary]]+CompensationAnalysis[[#This Row],[Base Increase Amount $]]))/CompensationAnalysis[[#This Row],[Target Market Salary]],"")</f>
        <v/>
      </c>
      <c r="V433" s="28"/>
      <c r="X433" s="28"/>
    </row>
    <row r="434" spans="1:24" ht="13.8" x14ac:dyDescent="0.25">
      <c r="A434" s="8"/>
      <c r="B434" s="8"/>
      <c r="C434" s="8"/>
      <c r="D434" s="8"/>
      <c r="E434" s="8"/>
      <c r="F434" s="8"/>
      <c r="G434" s="10"/>
      <c r="H434" s="29" t="str">
        <f>IFERROR(VLOOKUP(F434,'Jobs to Benchmark'!#REF!,1,FALSE),"")</f>
        <v/>
      </c>
      <c r="I434" s="15"/>
      <c r="J434" s="63"/>
      <c r="K434" s="63"/>
      <c r="L434" s="64"/>
      <c r="M434" s="65"/>
      <c r="N434" s="63"/>
      <c r="O434" s="66" t="str">
        <f>IFERROR(CompensationAnalysis[[#This Row],[Salary Band Average]]/CompensationAnalysis[[#This Row],[Target Market Salary]],"")</f>
        <v/>
      </c>
      <c r="P434" s="67" t="str">
        <f t="shared" si="22"/>
        <v/>
      </c>
      <c r="Q434" s="63">
        <f>IFERROR(CompensationAnalysis[[#This Row],[Current Base Salary]]-CompensationAnalysis[[#This Row],[Target Market Salary]],"")</f>
        <v>0</v>
      </c>
      <c r="R434" s="12"/>
      <c r="S434" s="63">
        <f t="shared" si="23"/>
        <v>0</v>
      </c>
      <c r="T434" s="63">
        <f>CompensationAnalysis[[#This Row],[Base Increase Amount $]]+CompensationAnalysis[[#This Row],[Current Base Salary]]</f>
        <v>0</v>
      </c>
      <c r="U434" s="67" t="str">
        <f>IFERROR(((CompensationAnalysis[[#This Row],[Current Base Salary]]+CompensationAnalysis[[#This Row],[Base Increase Amount $]]))/CompensationAnalysis[[#This Row],[Target Market Salary]],"")</f>
        <v/>
      </c>
      <c r="V434" s="28"/>
      <c r="X434" s="28"/>
    </row>
    <row r="435" spans="1:24" ht="13.8" x14ac:dyDescent="0.25">
      <c r="A435" s="8"/>
      <c r="B435" s="8"/>
      <c r="C435" s="8"/>
      <c r="D435" s="8"/>
      <c r="E435" s="8"/>
      <c r="F435" s="8"/>
      <c r="G435" s="10"/>
      <c r="H435" s="29" t="str">
        <f>IFERROR(VLOOKUP(F435,'Jobs to Benchmark'!#REF!,1,FALSE),"")</f>
        <v/>
      </c>
      <c r="I435" s="15"/>
      <c r="J435" s="63"/>
      <c r="K435" s="63"/>
      <c r="L435" s="64"/>
      <c r="M435" s="65"/>
      <c r="N435" s="63"/>
      <c r="O435" s="66" t="str">
        <f>IFERROR(CompensationAnalysis[[#This Row],[Salary Band Average]]/CompensationAnalysis[[#This Row],[Target Market Salary]],"")</f>
        <v/>
      </c>
      <c r="P435" s="67" t="str">
        <f t="shared" si="22"/>
        <v/>
      </c>
      <c r="Q435" s="63">
        <f>IFERROR(CompensationAnalysis[[#This Row],[Current Base Salary]]-CompensationAnalysis[[#This Row],[Target Market Salary]],"")</f>
        <v>0</v>
      </c>
      <c r="R435" s="12"/>
      <c r="S435" s="63">
        <f t="shared" si="23"/>
        <v>0</v>
      </c>
      <c r="T435" s="63">
        <f>CompensationAnalysis[[#This Row],[Base Increase Amount $]]+CompensationAnalysis[[#This Row],[Current Base Salary]]</f>
        <v>0</v>
      </c>
      <c r="U435" s="67" t="str">
        <f>IFERROR(((CompensationAnalysis[[#This Row],[Current Base Salary]]+CompensationAnalysis[[#This Row],[Base Increase Amount $]]))/CompensationAnalysis[[#This Row],[Target Market Salary]],"")</f>
        <v/>
      </c>
      <c r="V435" s="28"/>
      <c r="X435" s="28"/>
    </row>
    <row r="436" spans="1:24" ht="13.8" x14ac:dyDescent="0.25">
      <c r="A436" s="8"/>
      <c r="B436" s="8"/>
      <c r="C436" s="8"/>
      <c r="D436" s="8"/>
      <c r="E436" s="8"/>
      <c r="F436" s="8"/>
      <c r="G436" s="10"/>
      <c r="H436" s="29" t="str">
        <f>IFERROR(VLOOKUP(F436,'Jobs to Benchmark'!#REF!,1,FALSE),"")</f>
        <v/>
      </c>
      <c r="I436" s="15"/>
      <c r="J436" s="63"/>
      <c r="K436" s="63"/>
      <c r="L436" s="64"/>
      <c r="M436" s="65"/>
      <c r="N436" s="63"/>
      <c r="O436" s="66" t="str">
        <f>IFERROR(CompensationAnalysis[[#This Row],[Salary Band Average]]/CompensationAnalysis[[#This Row],[Target Market Salary]],"")</f>
        <v/>
      </c>
      <c r="P436" s="67" t="str">
        <f t="shared" si="22"/>
        <v/>
      </c>
      <c r="Q436" s="63">
        <f>IFERROR(CompensationAnalysis[[#This Row],[Current Base Salary]]-CompensationAnalysis[[#This Row],[Target Market Salary]],"")</f>
        <v>0</v>
      </c>
      <c r="R436" s="12"/>
      <c r="S436" s="63">
        <f t="shared" si="23"/>
        <v>0</v>
      </c>
      <c r="T436" s="63">
        <f>CompensationAnalysis[[#This Row],[Base Increase Amount $]]+CompensationAnalysis[[#This Row],[Current Base Salary]]</f>
        <v>0</v>
      </c>
      <c r="U436" s="67" t="str">
        <f>IFERROR(((CompensationAnalysis[[#This Row],[Current Base Salary]]+CompensationAnalysis[[#This Row],[Base Increase Amount $]]))/CompensationAnalysis[[#This Row],[Target Market Salary]],"")</f>
        <v/>
      </c>
      <c r="V436" s="28"/>
      <c r="X436" s="28"/>
    </row>
    <row r="437" spans="1:24" ht="13.8" x14ac:dyDescent="0.25">
      <c r="A437" s="8"/>
      <c r="B437" s="8"/>
      <c r="C437" s="8"/>
      <c r="D437" s="8"/>
      <c r="E437" s="8"/>
      <c r="F437" s="8"/>
      <c r="G437" s="10"/>
      <c r="H437" s="29" t="str">
        <f>IFERROR(VLOOKUP(F437,'Jobs to Benchmark'!#REF!,1,FALSE),"")</f>
        <v/>
      </c>
      <c r="I437" s="15"/>
      <c r="J437" s="63"/>
      <c r="K437" s="63"/>
      <c r="L437" s="64"/>
      <c r="M437" s="65"/>
      <c r="N437" s="63"/>
      <c r="O437" s="66" t="str">
        <f>IFERROR(CompensationAnalysis[[#This Row],[Salary Band Average]]/CompensationAnalysis[[#This Row],[Target Market Salary]],"")</f>
        <v/>
      </c>
      <c r="P437" s="67" t="str">
        <f t="shared" si="22"/>
        <v/>
      </c>
      <c r="Q437" s="63">
        <f>IFERROR(CompensationAnalysis[[#This Row],[Current Base Salary]]-CompensationAnalysis[[#This Row],[Target Market Salary]],"")</f>
        <v>0</v>
      </c>
      <c r="R437" s="12"/>
      <c r="S437" s="63">
        <f t="shared" si="23"/>
        <v>0</v>
      </c>
      <c r="T437" s="63">
        <f>CompensationAnalysis[[#This Row],[Base Increase Amount $]]+CompensationAnalysis[[#This Row],[Current Base Salary]]</f>
        <v>0</v>
      </c>
      <c r="U437" s="67" t="str">
        <f>IFERROR(((CompensationAnalysis[[#This Row],[Current Base Salary]]+CompensationAnalysis[[#This Row],[Base Increase Amount $]]))/CompensationAnalysis[[#This Row],[Target Market Salary]],"")</f>
        <v/>
      </c>
      <c r="V437" s="28"/>
      <c r="X437" s="28"/>
    </row>
    <row r="438" spans="1:24" ht="13.8" x14ac:dyDescent="0.25">
      <c r="A438" s="8"/>
      <c r="B438" s="8"/>
      <c r="C438" s="8"/>
      <c r="D438" s="8"/>
      <c r="E438" s="8"/>
      <c r="F438" s="8"/>
      <c r="G438" s="10"/>
      <c r="H438" s="29" t="str">
        <f>IFERROR(VLOOKUP(F438,'Jobs to Benchmark'!#REF!,1,FALSE),"")</f>
        <v/>
      </c>
      <c r="I438" s="15"/>
      <c r="J438" s="63"/>
      <c r="K438" s="63"/>
      <c r="L438" s="64"/>
      <c r="M438" s="65"/>
      <c r="N438" s="63"/>
      <c r="O438" s="66" t="str">
        <f>IFERROR(CompensationAnalysis[[#This Row],[Salary Band Average]]/CompensationAnalysis[[#This Row],[Target Market Salary]],"")</f>
        <v/>
      </c>
      <c r="P438" s="67" t="str">
        <f t="shared" si="22"/>
        <v/>
      </c>
      <c r="Q438" s="63">
        <f>IFERROR(CompensationAnalysis[[#This Row],[Current Base Salary]]-CompensationAnalysis[[#This Row],[Target Market Salary]],"")</f>
        <v>0</v>
      </c>
      <c r="R438" s="12"/>
      <c r="S438" s="63">
        <f t="shared" si="23"/>
        <v>0</v>
      </c>
      <c r="T438" s="63">
        <f>CompensationAnalysis[[#This Row],[Base Increase Amount $]]+CompensationAnalysis[[#This Row],[Current Base Salary]]</f>
        <v>0</v>
      </c>
      <c r="U438" s="67" t="str">
        <f>IFERROR(((CompensationAnalysis[[#This Row],[Current Base Salary]]+CompensationAnalysis[[#This Row],[Base Increase Amount $]]))/CompensationAnalysis[[#This Row],[Target Market Salary]],"")</f>
        <v/>
      </c>
      <c r="V438" s="28"/>
      <c r="X438" s="28"/>
    </row>
    <row r="439" spans="1:24" ht="13.8" x14ac:dyDescent="0.25">
      <c r="A439" s="8"/>
      <c r="B439" s="8"/>
      <c r="C439" s="8"/>
      <c r="D439" s="8"/>
      <c r="E439" s="8"/>
      <c r="F439" s="8"/>
      <c r="G439" s="10"/>
      <c r="H439" s="29" t="str">
        <f>IFERROR(VLOOKUP(F439,'Jobs to Benchmark'!#REF!,1,FALSE),"")</f>
        <v/>
      </c>
      <c r="I439" s="15"/>
      <c r="J439" s="63"/>
      <c r="K439" s="63"/>
      <c r="L439" s="64"/>
      <c r="M439" s="65"/>
      <c r="N439" s="63"/>
      <c r="O439" s="66" t="str">
        <f>IFERROR(CompensationAnalysis[[#This Row],[Salary Band Average]]/CompensationAnalysis[[#This Row],[Target Market Salary]],"")</f>
        <v/>
      </c>
      <c r="P439" s="67" t="str">
        <f t="shared" si="22"/>
        <v/>
      </c>
      <c r="Q439" s="63">
        <f>IFERROR(CompensationAnalysis[[#This Row],[Current Base Salary]]-CompensationAnalysis[[#This Row],[Target Market Salary]],"")</f>
        <v>0</v>
      </c>
      <c r="R439" s="12"/>
      <c r="S439" s="63">
        <f t="shared" si="23"/>
        <v>0</v>
      </c>
      <c r="T439" s="63">
        <f>CompensationAnalysis[[#This Row],[Base Increase Amount $]]+CompensationAnalysis[[#This Row],[Current Base Salary]]</f>
        <v>0</v>
      </c>
      <c r="U439" s="67" t="str">
        <f>IFERROR(((CompensationAnalysis[[#This Row],[Current Base Salary]]+CompensationAnalysis[[#This Row],[Base Increase Amount $]]))/CompensationAnalysis[[#This Row],[Target Market Salary]],"")</f>
        <v/>
      </c>
      <c r="V439" s="28"/>
      <c r="X439" s="28"/>
    </row>
    <row r="440" spans="1:24" ht="13.8" x14ac:dyDescent="0.25">
      <c r="A440" s="8"/>
      <c r="B440" s="8"/>
      <c r="C440" s="8"/>
      <c r="D440" s="8"/>
      <c r="E440" s="8"/>
      <c r="F440" s="8"/>
      <c r="G440" s="10"/>
      <c r="H440" s="29" t="str">
        <f>IFERROR(VLOOKUP(F440,'Jobs to Benchmark'!#REF!,1,FALSE),"")</f>
        <v/>
      </c>
      <c r="I440" s="15"/>
      <c r="J440" s="63"/>
      <c r="K440" s="63"/>
      <c r="L440" s="64"/>
      <c r="M440" s="65"/>
      <c r="N440" s="63"/>
      <c r="O440" s="66" t="str">
        <f>IFERROR(CompensationAnalysis[[#This Row],[Salary Band Average]]/CompensationAnalysis[[#This Row],[Target Market Salary]],"")</f>
        <v/>
      </c>
      <c r="P440" s="67" t="str">
        <f t="shared" si="22"/>
        <v/>
      </c>
      <c r="Q440" s="63">
        <f>IFERROR(CompensationAnalysis[[#This Row],[Current Base Salary]]-CompensationAnalysis[[#This Row],[Target Market Salary]],"")</f>
        <v>0</v>
      </c>
      <c r="R440" s="12"/>
      <c r="S440" s="63">
        <f t="shared" si="23"/>
        <v>0</v>
      </c>
      <c r="T440" s="63">
        <f>CompensationAnalysis[[#This Row],[Base Increase Amount $]]+CompensationAnalysis[[#This Row],[Current Base Salary]]</f>
        <v>0</v>
      </c>
      <c r="U440" s="67" t="str">
        <f>IFERROR(((CompensationAnalysis[[#This Row],[Current Base Salary]]+CompensationAnalysis[[#This Row],[Base Increase Amount $]]))/CompensationAnalysis[[#This Row],[Target Market Salary]],"")</f>
        <v/>
      </c>
      <c r="V440" s="28"/>
      <c r="X440" s="28"/>
    </row>
    <row r="441" spans="1:24" ht="13.8" x14ac:dyDescent="0.25">
      <c r="A441" s="8"/>
      <c r="B441" s="8"/>
      <c r="C441" s="8"/>
      <c r="D441" s="8"/>
      <c r="E441" s="8"/>
      <c r="F441" s="8"/>
      <c r="G441" s="10"/>
      <c r="H441" s="29" t="str">
        <f>IFERROR(VLOOKUP(F441,'Jobs to Benchmark'!#REF!,1,FALSE),"")</f>
        <v/>
      </c>
      <c r="I441" s="15"/>
      <c r="J441" s="63"/>
      <c r="K441" s="63"/>
      <c r="L441" s="64"/>
      <c r="M441" s="65"/>
      <c r="N441" s="63"/>
      <c r="O441" s="66" t="str">
        <f>IFERROR(CompensationAnalysis[[#This Row],[Salary Band Average]]/CompensationAnalysis[[#This Row],[Target Market Salary]],"")</f>
        <v/>
      </c>
      <c r="P441" s="67" t="str">
        <f t="shared" si="22"/>
        <v/>
      </c>
      <c r="Q441" s="63">
        <f>IFERROR(CompensationAnalysis[[#This Row],[Current Base Salary]]-CompensationAnalysis[[#This Row],[Target Market Salary]],"")</f>
        <v>0</v>
      </c>
      <c r="R441" s="12"/>
      <c r="S441" s="63">
        <f t="shared" si="23"/>
        <v>0</v>
      </c>
      <c r="T441" s="63">
        <f>CompensationAnalysis[[#This Row],[Base Increase Amount $]]+CompensationAnalysis[[#This Row],[Current Base Salary]]</f>
        <v>0</v>
      </c>
      <c r="U441" s="67" t="str">
        <f>IFERROR(((CompensationAnalysis[[#This Row],[Current Base Salary]]+CompensationAnalysis[[#This Row],[Base Increase Amount $]]))/CompensationAnalysis[[#This Row],[Target Market Salary]],"")</f>
        <v/>
      </c>
      <c r="V441" s="28"/>
      <c r="X441" s="28"/>
    </row>
    <row r="442" spans="1:24" ht="13.8" x14ac:dyDescent="0.25">
      <c r="A442" s="8"/>
      <c r="B442" s="8"/>
      <c r="C442" s="8"/>
      <c r="D442" s="8"/>
      <c r="E442" s="8"/>
      <c r="F442" s="8"/>
      <c r="G442" s="10"/>
      <c r="H442" s="29" t="str">
        <f>IFERROR(VLOOKUP(F442,'Jobs to Benchmark'!#REF!,1,FALSE),"")</f>
        <v/>
      </c>
      <c r="I442" s="15"/>
      <c r="J442" s="63"/>
      <c r="K442" s="63"/>
      <c r="L442" s="64"/>
      <c r="M442" s="65"/>
      <c r="N442" s="63"/>
      <c r="O442" s="66" t="str">
        <f>IFERROR(CompensationAnalysis[[#This Row],[Salary Band Average]]/CompensationAnalysis[[#This Row],[Target Market Salary]],"")</f>
        <v/>
      </c>
      <c r="P442" s="67" t="str">
        <f t="shared" si="22"/>
        <v/>
      </c>
      <c r="Q442" s="63">
        <f>IFERROR(CompensationAnalysis[[#This Row],[Current Base Salary]]-CompensationAnalysis[[#This Row],[Target Market Salary]],"")</f>
        <v>0</v>
      </c>
      <c r="R442" s="12"/>
      <c r="S442" s="63">
        <f t="shared" si="23"/>
        <v>0</v>
      </c>
      <c r="T442" s="63">
        <f>CompensationAnalysis[[#This Row],[Base Increase Amount $]]+CompensationAnalysis[[#This Row],[Current Base Salary]]</f>
        <v>0</v>
      </c>
      <c r="U442" s="67" t="str">
        <f>IFERROR(((CompensationAnalysis[[#This Row],[Current Base Salary]]+CompensationAnalysis[[#This Row],[Base Increase Amount $]]))/CompensationAnalysis[[#This Row],[Target Market Salary]],"")</f>
        <v/>
      </c>
      <c r="V442" s="28"/>
      <c r="X442" s="28"/>
    </row>
    <row r="443" spans="1:24" ht="13.8" x14ac:dyDescent="0.25">
      <c r="A443" s="8"/>
      <c r="B443" s="8"/>
      <c r="C443" s="8"/>
      <c r="D443" s="8"/>
      <c r="E443" s="8"/>
      <c r="F443" s="8"/>
      <c r="G443" s="10"/>
      <c r="H443" s="29" t="str">
        <f>IFERROR(VLOOKUP(F443,'Jobs to Benchmark'!#REF!,1,FALSE),"")</f>
        <v/>
      </c>
      <c r="I443" s="15"/>
      <c r="J443" s="63"/>
      <c r="K443" s="63"/>
      <c r="L443" s="64"/>
      <c r="M443" s="65"/>
      <c r="N443" s="63"/>
      <c r="O443" s="66" t="str">
        <f>IFERROR(CompensationAnalysis[[#This Row],[Salary Band Average]]/CompensationAnalysis[[#This Row],[Target Market Salary]],"")</f>
        <v/>
      </c>
      <c r="P443" s="67" t="str">
        <f t="shared" si="22"/>
        <v/>
      </c>
      <c r="Q443" s="63">
        <f>IFERROR(CompensationAnalysis[[#This Row],[Current Base Salary]]-CompensationAnalysis[[#This Row],[Target Market Salary]],"")</f>
        <v>0</v>
      </c>
      <c r="R443" s="12"/>
      <c r="S443" s="63">
        <f t="shared" si="23"/>
        <v>0</v>
      </c>
      <c r="T443" s="63">
        <f>CompensationAnalysis[[#This Row],[Base Increase Amount $]]+CompensationAnalysis[[#This Row],[Current Base Salary]]</f>
        <v>0</v>
      </c>
      <c r="U443" s="67" t="str">
        <f>IFERROR(((CompensationAnalysis[[#This Row],[Current Base Salary]]+CompensationAnalysis[[#This Row],[Base Increase Amount $]]))/CompensationAnalysis[[#This Row],[Target Market Salary]],"")</f>
        <v/>
      </c>
      <c r="V443" s="28"/>
      <c r="X443" s="28"/>
    </row>
    <row r="444" spans="1:24" ht="13.8" x14ac:dyDescent="0.25">
      <c r="A444" s="8"/>
      <c r="B444" s="8"/>
      <c r="C444" s="8"/>
      <c r="D444" s="8"/>
      <c r="E444" s="8"/>
      <c r="F444" s="8"/>
      <c r="G444" s="10"/>
      <c r="H444" s="29" t="str">
        <f>IFERROR(VLOOKUP(F444,'Jobs to Benchmark'!#REF!,1,FALSE),"")</f>
        <v/>
      </c>
      <c r="I444" s="15"/>
      <c r="J444" s="63"/>
      <c r="K444" s="63"/>
      <c r="L444" s="64"/>
      <c r="M444" s="65"/>
      <c r="N444" s="63"/>
      <c r="O444" s="66" t="str">
        <f>IFERROR(CompensationAnalysis[[#This Row],[Salary Band Average]]/CompensationAnalysis[[#This Row],[Target Market Salary]],"")</f>
        <v/>
      </c>
      <c r="P444" s="67" t="str">
        <f t="shared" si="22"/>
        <v/>
      </c>
      <c r="Q444" s="63">
        <f>IFERROR(CompensationAnalysis[[#This Row],[Current Base Salary]]-CompensationAnalysis[[#This Row],[Target Market Salary]],"")</f>
        <v>0</v>
      </c>
      <c r="R444" s="12"/>
      <c r="S444" s="63">
        <f t="shared" si="23"/>
        <v>0</v>
      </c>
      <c r="T444" s="63">
        <f>CompensationAnalysis[[#This Row],[Base Increase Amount $]]+CompensationAnalysis[[#This Row],[Current Base Salary]]</f>
        <v>0</v>
      </c>
      <c r="U444" s="67" t="str">
        <f>IFERROR(((CompensationAnalysis[[#This Row],[Current Base Salary]]+CompensationAnalysis[[#This Row],[Base Increase Amount $]]))/CompensationAnalysis[[#This Row],[Target Market Salary]],"")</f>
        <v/>
      </c>
      <c r="V444" s="28"/>
      <c r="X444" s="28"/>
    </row>
    <row r="445" spans="1:24" ht="13.8" x14ac:dyDescent="0.25">
      <c r="A445" s="8"/>
      <c r="B445" s="8"/>
      <c r="C445" s="8"/>
      <c r="D445" s="8"/>
      <c r="E445" s="8"/>
      <c r="F445" s="8"/>
      <c r="G445" s="10"/>
      <c r="H445" s="29" t="str">
        <f>IFERROR(VLOOKUP(F445,'Jobs to Benchmark'!#REF!,1,FALSE),"")</f>
        <v/>
      </c>
      <c r="I445" s="15"/>
      <c r="J445" s="63"/>
      <c r="K445" s="63"/>
      <c r="L445" s="64"/>
      <c r="M445" s="65"/>
      <c r="N445" s="63"/>
      <c r="O445" s="66" t="str">
        <f>IFERROR(CompensationAnalysis[[#This Row],[Salary Band Average]]/CompensationAnalysis[[#This Row],[Target Market Salary]],"")</f>
        <v/>
      </c>
      <c r="P445" s="67" t="str">
        <f t="shared" si="22"/>
        <v/>
      </c>
      <c r="Q445" s="63">
        <f>IFERROR(CompensationAnalysis[[#This Row],[Current Base Salary]]-CompensationAnalysis[[#This Row],[Target Market Salary]],"")</f>
        <v>0</v>
      </c>
      <c r="R445" s="12"/>
      <c r="S445" s="63">
        <f t="shared" si="23"/>
        <v>0</v>
      </c>
      <c r="T445" s="63">
        <f>CompensationAnalysis[[#This Row],[Base Increase Amount $]]+CompensationAnalysis[[#This Row],[Current Base Salary]]</f>
        <v>0</v>
      </c>
      <c r="U445" s="67" t="str">
        <f>IFERROR(((CompensationAnalysis[[#This Row],[Current Base Salary]]+CompensationAnalysis[[#This Row],[Base Increase Amount $]]))/CompensationAnalysis[[#This Row],[Target Market Salary]],"")</f>
        <v/>
      </c>
      <c r="V445" s="28"/>
      <c r="X445" s="28"/>
    </row>
    <row r="446" spans="1:24" ht="13.8" x14ac:dyDescent="0.25">
      <c r="A446" s="8"/>
      <c r="B446" s="8"/>
      <c r="C446" s="8"/>
      <c r="D446" s="8"/>
      <c r="E446" s="8"/>
      <c r="F446" s="8"/>
      <c r="G446" s="10"/>
      <c r="H446" s="29" t="str">
        <f>IFERROR(VLOOKUP(F446,'Jobs to Benchmark'!#REF!,1,FALSE),"")</f>
        <v/>
      </c>
      <c r="I446" s="15"/>
      <c r="J446" s="63"/>
      <c r="K446" s="63"/>
      <c r="L446" s="64"/>
      <c r="M446" s="65"/>
      <c r="N446" s="63"/>
      <c r="O446" s="66" t="str">
        <f>IFERROR(CompensationAnalysis[[#This Row],[Salary Band Average]]/CompensationAnalysis[[#This Row],[Target Market Salary]],"")</f>
        <v/>
      </c>
      <c r="P446" s="67" t="str">
        <f t="shared" si="22"/>
        <v/>
      </c>
      <c r="Q446" s="63">
        <f>IFERROR(CompensationAnalysis[[#This Row],[Current Base Salary]]-CompensationAnalysis[[#This Row],[Target Market Salary]],"")</f>
        <v>0</v>
      </c>
      <c r="R446" s="12"/>
      <c r="S446" s="63">
        <f t="shared" si="23"/>
        <v>0</v>
      </c>
      <c r="T446" s="63">
        <f>CompensationAnalysis[[#This Row],[Base Increase Amount $]]+CompensationAnalysis[[#This Row],[Current Base Salary]]</f>
        <v>0</v>
      </c>
      <c r="U446" s="67" t="str">
        <f>IFERROR(((CompensationAnalysis[[#This Row],[Current Base Salary]]+CompensationAnalysis[[#This Row],[Base Increase Amount $]]))/CompensationAnalysis[[#This Row],[Target Market Salary]],"")</f>
        <v/>
      </c>
      <c r="V446" s="28"/>
      <c r="X446" s="28"/>
    </row>
    <row r="447" spans="1:24" ht="13.8" x14ac:dyDescent="0.25">
      <c r="A447" s="8"/>
      <c r="B447" s="8"/>
      <c r="C447" s="8"/>
      <c r="D447" s="8"/>
      <c r="E447" s="8"/>
      <c r="F447" s="8"/>
      <c r="G447" s="10"/>
      <c r="H447" s="29" t="str">
        <f>IFERROR(VLOOKUP(F447,'Jobs to Benchmark'!#REF!,1,FALSE),"")</f>
        <v/>
      </c>
      <c r="I447" s="15"/>
      <c r="J447" s="63"/>
      <c r="K447" s="63"/>
      <c r="L447" s="64"/>
      <c r="M447" s="65"/>
      <c r="N447" s="63"/>
      <c r="O447" s="66" t="str">
        <f>IFERROR(CompensationAnalysis[[#This Row],[Salary Band Average]]/CompensationAnalysis[[#This Row],[Target Market Salary]],"")</f>
        <v/>
      </c>
      <c r="P447" s="67" t="str">
        <f t="shared" si="22"/>
        <v/>
      </c>
      <c r="Q447" s="63">
        <f>IFERROR(CompensationAnalysis[[#This Row],[Current Base Salary]]-CompensationAnalysis[[#This Row],[Target Market Salary]],"")</f>
        <v>0</v>
      </c>
      <c r="R447" s="12"/>
      <c r="S447" s="63">
        <f t="shared" si="23"/>
        <v>0</v>
      </c>
      <c r="T447" s="63">
        <f>CompensationAnalysis[[#This Row],[Base Increase Amount $]]+CompensationAnalysis[[#This Row],[Current Base Salary]]</f>
        <v>0</v>
      </c>
      <c r="U447" s="67" t="str">
        <f>IFERROR(((CompensationAnalysis[[#This Row],[Current Base Salary]]+CompensationAnalysis[[#This Row],[Base Increase Amount $]]))/CompensationAnalysis[[#This Row],[Target Market Salary]],"")</f>
        <v/>
      </c>
      <c r="V447" s="28"/>
      <c r="X447" s="28"/>
    </row>
    <row r="448" spans="1:24" ht="13.8" x14ac:dyDescent="0.25">
      <c r="A448" s="8"/>
      <c r="B448" s="8"/>
      <c r="C448" s="8"/>
      <c r="D448" s="8"/>
      <c r="E448" s="8"/>
      <c r="F448" s="8"/>
      <c r="G448" s="10"/>
      <c r="H448" s="29" t="str">
        <f>IFERROR(VLOOKUP(F448,'Jobs to Benchmark'!#REF!,1,FALSE),"")</f>
        <v/>
      </c>
      <c r="I448" s="15"/>
      <c r="J448" s="63"/>
      <c r="K448" s="63"/>
      <c r="L448" s="64"/>
      <c r="M448" s="65"/>
      <c r="N448" s="63"/>
      <c r="O448" s="66" t="str">
        <f>IFERROR(CompensationAnalysis[[#This Row],[Salary Band Average]]/CompensationAnalysis[[#This Row],[Target Market Salary]],"")</f>
        <v/>
      </c>
      <c r="P448" s="67" t="str">
        <f t="shared" si="22"/>
        <v/>
      </c>
      <c r="Q448" s="63">
        <f>IFERROR(CompensationAnalysis[[#This Row],[Current Base Salary]]-CompensationAnalysis[[#This Row],[Target Market Salary]],"")</f>
        <v>0</v>
      </c>
      <c r="R448" s="12"/>
      <c r="S448" s="63">
        <f t="shared" si="23"/>
        <v>0</v>
      </c>
      <c r="T448" s="63">
        <f>CompensationAnalysis[[#This Row],[Base Increase Amount $]]+CompensationAnalysis[[#This Row],[Current Base Salary]]</f>
        <v>0</v>
      </c>
      <c r="U448" s="67" t="str">
        <f>IFERROR(((CompensationAnalysis[[#This Row],[Current Base Salary]]+CompensationAnalysis[[#This Row],[Base Increase Amount $]]))/CompensationAnalysis[[#This Row],[Target Market Salary]],"")</f>
        <v/>
      </c>
      <c r="V448" s="28"/>
      <c r="X448" s="28"/>
    </row>
    <row r="449" spans="1:24" ht="13.8" x14ac:dyDescent="0.25">
      <c r="A449" s="8"/>
      <c r="B449" s="8"/>
      <c r="C449" s="8"/>
      <c r="D449" s="8"/>
      <c r="E449" s="8"/>
      <c r="F449" s="8"/>
      <c r="G449" s="10"/>
      <c r="H449" s="29" t="str">
        <f>IFERROR(VLOOKUP(F449,'Jobs to Benchmark'!#REF!,1,FALSE),"")</f>
        <v/>
      </c>
      <c r="I449" s="15"/>
      <c r="J449" s="63"/>
      <c r="K449" s="63"/>
      <c r="L449" s="64"/>
      <c r="M449" s="65"/>
      <c r="N449" s="63"/>
      <c r="O449" s="66" t="str">
        <f>IFERROR(CompensationAnalysis[[#This Row],[Salary Band Average]]/CompensationAnalysis[[#This Row],[Target Market Salary]],"")</f>
        <v/>
      </c>
      <c r="P449" s="67" t="str">
        <f t="shared" si="22"/>
        <v/>
      </c>
      <c r="Q449" s="63">
        <f>IFERROR(CompensationAnalysis[[#This Row],[Current Base Salary]]-CompensationAnalysis[[#This Row],[Target Market Salary]],"")</f>
        <v>0</v>
      </c>
      <c r="R449" s="12"/>
      <c r="S449" s="63">
        <f t="shared" si="23"/>
        <v>0</v>
      </c>
      <c r="T449" s="63">
        <f>CompensationAnalysis[[#This Row],[Base Increase Amount $]]+CompensationAnalysis[[#This Row],[Current Base Salary]]</f>
        <v>0</v>
      </c>
      <c r="U449" s="67" t="str">
        <f>IFERROR(((CompensationAnalysis[[#This Row],[Current Base Salary]]+CompensationAnalysis[[#This Row],[Base Increase Amount $]]))/CompensationAnalysis[[#This Row],[Target Market Salary]],"")</f>
        <v/>
      </c>
      <c r="V449" s="28"/>
      <c r="X449" s="28"/>
    </row>
    <row r="450" spans="1:24" ht="13.8" x14ac:dyDescent="0.25">
      <c r="A450" s="8"/>
      <c r="B450" s="8"/>
      <c r="C450" s="8"/>
      <c r="D450" s="8"/>
      <c r="E450" s="8"/>
      <c r="F450" s="8"/>
      <c r="G450" s="10"/>
      <c r="H450" s="29" t="str">
        <f>IFERROR(VLOOKUP(F450,'Jobs to Benchmark'!#REF!,1,FALSE),"")</f>
        <v/>
      </c>
      <c r="I450" s="15"/>
      <c r="J450" s="63"/>
      <c r="K450" s="63"/>
      <c r="L450" s="64"/>
      <c r="M450" s="65"/>
      <c r="N450" s="63"/>
      <c r="O450" s="66" t="str">
        <f>IFERROR(CompensationAnalysis[[#This Row],[Salary Band Average]]/CompensationAnalysis[[#This Row],[Target Market Salary]],"")</f>
        <v/>
      </c>
      <c r="P450" s="67" t="str">
        <f t="shared" si="22"/>
        <v/>
      </c>
      <c r="Q450" s="63">
        <f>IFERROR(CompensationAnalysis[[#This Row],[Current Base Salary]]-CompensationAnalysis[[#This Row],[Target Market Salary]],"")</f>
        <v>0</v>
      </c>
      <c r="R450" s="12"/>
      <c r="S450" s="63">
        <f t="shared" si="23"/>
        <v>0</v>
      </c>
      <c r="T450" s="63">
        <f>CompensationAnalysis[[#This Row],[Base Increase Amount $]]+CompensationAnalysis[[#This Row],[Current Base Salary]]</f>
        <v>0</v>
      </c>
      <c r="U450" s="67" t="str">
        <f>IFERROR(((CompensationAnalysis[[#This Row],[Current Base Salary]]+CompensationAnalysis[[#This Row],[Base Increase Amount $]]))/CompensationAnalysis[[#This Row],[Target Market Salary]],"")</f>
        <v/>
      </c>
      <c r="V450" s="28"/>
      <c r="X450" s="28"/>
    </row>
    <row r="451" spans="1:24" ht="13.8" x14ac:dyDescent="0.25">
      <c r="A451" s="8"/>
      <c r="B451" s="8"/>
      <c r="C451" s="8"/>
      <c r="D451" s="8"/>
      <c r="E451" s="8"/>
      <c r="F451" s="8"/>
      <c r="G451" s="10"/>
      <c r="H451" s="29" t="str">
        <f>IFERROR(VLOOKUP(F451,'Jobs to Benchmark'!#REF!,1,FALSE),"")</f>
        <v/>
      </c>
      <c r="I451" s="15"/>
      <c r="J451" s="63"/>
      <c r="K451" s="63"/>
      <c r="L451" s="64"/>
      <c r="M451" s="65"/>
      <c r="N451" s="63"/>
      <c r="O451" s="66" t="str">
        <f>IFERROR(CompensationAnalysis[[#This Row],[Salary Band Average]]/CompensationAnalysis[[#This Row],[Target Market Salary]],"")</f>
        <v/>
      </c>
      <c r="P451" s="67" t="str">
        <f t="shared" si="22"/>
        <v/>
      </c>
      <c r="Q451" s="63">
        <f>IFERROR(CompensationAnalysis[[#This Row],[Current Base Salary]]-CompensationAnalysis[[#This Row],[Target Market Salary]],"")</f>
        <v>0</v>
      </c>
      <c r="R451" s="12"/>
      <c r="S451" s="63">
        <f t="shared" si="23"/>
        <v>0</v>
      </c>
      <c r="T451" s="63">
        <f>CompensationAnalysis[[#This Row],[Base Increase Amount $]]+CompensationAnalysis[[#This Row],[Current Base Salary]]</f>
        <v>0</v>
      </c>
      <c r="U451" s="67" t="str">
        <f>IFERROR(((CompensationAnalysis[[#This Row],[Current Base Salary]]+CompensationAnalysis[[#This Row],[Base Increase Amount $]]))/CompensationAnalysis[[#This Row],[Target Market Salary]],"")</f>
        <v/>
      </c>
      <c r="V451" s="28"/>
      <c r="X451" s="28"/>
    </row>
    <row r="452" spans="1:24" ht="13.8" x14ac:dyDescent="0.25">
      <c r="A452" s="8"/>
      <c r="B452" s="8"/>
      <c r="C452" s="8"/>
      <c r="D452" s="8"/>
      <c r="E452" s="8"/>
      <c r="F452" s="8"/>
      <c r="G452" s="10"/>
      <c r="H452" s="29" t="str">
        <f>IFERROR(VLOOKUP(F452,'Jobs to Benchmark'!#REF!,1,FALSE),"")</f>
        <v/>
      </c>
      <c r="I452" s="15"/>
      <c r="J452" s="63"/>
      <c r="K452" s="63"/>
      <c r="L452" s="64"/>
      <c r="M452" s="65"/>
      <c r="N452" s="63"/>
      <c r="O452" s="66" t="str">
        <f>IFERROR(CompensationAnalysis[[#This Row],[Salary Band Average]]/CompensationAnalysis[[#This Row],[Target Market Salary]],"")</f>
        <v/>
      </c>
      <c r="P452" s="67" t="str">
        <f t="shared" si="22"/>
        <v/>
      </c>
      <c r="Q452" s="63">
        <f>IFERROR(CompensationAnalysis[[#This Row],[Current Base Salary]]-CompensationAnalysis[[#This Row],[Target Market Salary]],"")</f>
        <v>0</v>
      </c>
      <c r="R452" s="12"/>
      <c r="S452" s="63">
        <f t="shared" si="23"/>
        <v>0</v>
      </c>
      <c r="T452" s="63">
        <f>CompensationAnalysis[[#This Row],[Base Increase Amount $]]+CompensationAnalysis[[#This Row],[Current Base Salary]]</f>
        <v>0</v>
      </c>
      <c r="U452" s="67" t="str">
        <f>IFERROR(((CompensationAnalysis[[#This Row],[Current Base Salary]]+CompensationAnalysis[[#This Row],[Base Increase Amount $]]))/CompensationAnalysis[[#This Row],[Target Market Salary]],"")</f>
        <v/>
      </c>
      <c r="V452" s="28"/>
      <c r="X452" s="28"/>
    </row>
    <row r="453" spans="1:24" ht="13.8" x14ac:dyDescent="0.25">
      <c r="A453" s="8"/>
      <c r="B453" s="8"/>
      <c r="C453" s="8"/>
      <c r="D453" s="8"/>
      <c r="E453" s="8"/>
      <c r="F453" s="8"/>
      <c r="G453" s="10"/>
      <c r="H453" s="29" t="str">
        <f>IFERROR(VLOOKUP(F453,'Jobs to Benchmark'!#REF!,1,FALSE),"")</f>
        <v/>
      </c>
      <c r="I453" s="15"/>
      <c r="J453" s="63"/>
      <c r="K453" s="63"/>
      <c r="L453" s="64"/>
      <c r="M453" s="65"/>
      <c r="N453" s="63"/>
      <c r="O453" s="66" t="str">
        <f>IFERROR(CompensationAnalysis[[#This Row],[Salary Band Average]]/CompensationAnalysis[[#This Row],[Target Market Salary]],"")</f>
        <v/>
      </c>
      <c r="P453" s="67" t="str">
        <f t="shared" si="22"/>
        <v/>
      </c>
      <c r="Q453" s="63">
        <f>IFERROR(CompensationAnalysis[[#This Row],[Current Base Salary]]-CompensationAnalysis[[#This Row],[Target Market Salary]],"")</f>
        <v>0</v>
      </c>
      <c r="R453" s="12"/>
      <c r="S453" s="63">
        <f t="shared" si="23"/>
        <v>0</v>
      </c>
      <c r="T453" s="63">
        <f>CompensationAnalysis[[#This Row],[Base Increase Amount $]]+CompensationAnalysis[[#This Row],[Current Base Salary]]</f>
        <v>0</v>
      </c>
      <c r="U453" s="67" t="str">
        <f>IFERROR(((CompensationAnalysis[[#This Row],[Current Base Salary]]+CompensationAnalysis[[#This Row],[Base Increase Amount $]]))/CompensationAnalysis[[#This Row],[Target Market Salary]],"")</f>
        <v/>
      </c>
      <c r="V453" s="28"/>
      <c r="X453" s="28"/>
    </row>
    <row r="454" spans="1:24" ht="13.8" x14ac:dyDescent="0.25">
      <c r="A454" s="8"/>
      <c r="B454" s="8"/>
      <c r="C454" s="8"/>
      <c r="D454" s="8"/>
      <c r="E454" s="8"/>
      <c r="F454" s="8"/>
      <c r="G454" s="10"/>
      <c r="H454" s="29" t="str">
        <f>IFERROR(VLOOKUP(F454,'Jobs to Benchmark'!#REF!,1,FALSE),"")</f>
        <v/>
      </c>
      <c r="I454" s="15"/>
      <c r="J454" s="63"/>
      <c r="K454" s="63"/>
      <c r="L454" s="64"/>
      <c r="M454" s="65"/>
      <c r="N454" s="63"/>
      <c r="O454" s="66" t="str">
        <f>IFERROR(CompensationAnalysis[[#This Row],[Salary Band Average]]/CompensationAnalysis[[#This Row],[Target Market Salary]],"")</f>
        <v/>
      </c>
      <c r="P454" s="67" t="str">
        <f t="shared" ref="P454:P517" si="24">IFERROR(G454/N454,"")</f>
        <v/>
      </c>
      <c r="Q454" s="63">
        <f>IFERROR(CompensationAnalysis[[#This Row],[Current Base Salary]]-CompensationAnalysis[[#This Row],[Target Market Salary]],"")</f>
        <v>0</v>
      </c>
      <c r="R454" s="12"/>
      <c r="S454" s="63">
        <f t="shared" ref="S454:S517" si="25">IFERROR(G454*R454,"")</f>
        <v>0</v>
      </c>
      <c r="T454" s="63">
        <f>CompensationAnalysis[[#This Row],[Base Increase Amount $]]+CompensationAnalysis[[#This Row],[Current Base Salary]]</f>
        <v>0</v>
      </c>
      <c r="U454" s="67" t="str">
        <f>IFERROR(((CompensationAnalysis[[#This Row],[Current Base Salary]]+CompensationAnalysis[[#This Row],[Base Increase Amount $]]))/CompensationAnalysis[[#This Row],[Target Market Salary]],"")</f>
        <v/>
      </c>
      <c r="V454" s="28"/>
      <c r="X454" s="28"/>
    </row>
    <row r="455" spans="1:24" ht="13.8" x14ac:dyDescent="0.25">
      <c r="A455" s="8"/>
      <c r="B455" s="8"/>
      <c r="C455" s="8"/>
      <c r="D455" s="8"/>
      <c r="E455" s="8"/>
      <c r="F455" s="8"/>
      <c r="G455" s="10"/>
      <c r="H455" s="29" t="str">
        <f>IFERROR(VLOOKUP(F455,'Jobs to Benchmark'!#REF!,1,FALSE),"")</f>
        <v/>
      </c>
      <c r="I455" s="15"/>
      <c r="J455" s="63"/>
      <c r="K455" s="63"/>
      <c r="L455" s="64"/>
      <c r="M455" s="65"/>
      <c r="N455" s="63"/>
      <c r="O455" s="66" t="str">
        <f>IFERROR(CompensationAnalysis[[#This Row],[Salary Band Average]]/CompensationAnalysis[[#This Row],[Target Market Salary]],"")</f>
        <v/>
      </c>
      <c r="P455" s="67" t="str">
        <f t="shared" si="24"/>
        <v/>
      </c>
      <c r="Q455" s="63">
        <f>IFERROR(CompensationAnalysis[[#This Row],[Current Base Salary]]-CompensationAnalysis[[#This Row],[Target Market Salary]],"")</f>
        <v>0</v>
      </c>
      <c r="R455" s="12"/>
      <c r="S455" s="63">
        <f t="shared" si="25"/>
        <v>0</v>
      </c>
      <c r="T455" s="63">
        <f>CompensationAnalysis[[#This Row],[Base Increase Amount $]]+CompensationAnalysis[[#This Row],[Current Base Salary]]</f>
        <v>0</v>
      </c>
      <c r="U455" s="67" t="str">
        <f>IFERROR(((CompensationAnalysis[[#This Row],[Current Base Salary]]+CompensationAnalysis[[#This Row],[Base Increase Amount $]]))/CompensationAnalysis[[#This Row],[Target Market Salary]],"")</f>
        <v/>
      </c>
      <c r="V455" s="28"/>
      <c r="X455" s="28"/>
    </row>
    <row r="456" spans="1:24" ht="13.8" x14ac:dyDescent="0.25">
      <c r="A456" s="8"/>
      <c r="B456" s="8"/>
      <c r="C456" s="8"/>
      <c r="D456" s="8"/>
      <c r="E456" s="8"/>
      <c r="F456" s="8"/>
      <c r="G456" s="10"/>
      <c r="H456" s="29" t="str">
        <f>IFERROR(VLOOKUP(F456,'Jobs to Benchmark'!#REF!,1,FALSE),"")</f>
        <v/>
      </c>
      <c r="I456" s="15"/>
      <c r="J456" s="63"/>
      <c r="K456" s="63"/>
      <c r="L456" s="64"/>
      <c r="M456" s="65"/>
      <c r="N456" s="63"/>
      <c r="O456" s="66" t="str">
        <f>IFERROR(CompensationAnalysis[[#This Row],[Salary Band Average]]/CompensationAnalysis[[#This Row],[Target Market Salary]],"")</f>
        <v/>
      </c>
      <c r="P456" s="67" t="str">
        <f t="shared" si="24"/>
        <v/>
      </c>
      <c r="Q456" s="63">
        <f>IFERROR(CompensationAnalysis[[#This Row],[Current Base Salary]]-CompensationAnalysis[[#This Row],[Target Market Salary]],"")</f>
        <v>0</v>
      </c>
      <c r="R456" s="12"/>
      <c r="S456" s="63">
        <f t="shared" si="25"/>
        <v>0</v>
      </c>
      <c r="T456" s="63">
        <f>CompensationAnalysis[[#This Row],[Base Increase Amount $]]+CompensationAnalysis[[#This Row],[Current Base Salary]]</f>
        <v>0</v>
      </c>
      <c r="U456" s="67" t="str">
        <f>IFERROR(((CompensationAnalysis[[#This Row],[Current Base Salary]]+CompensationAnalysis[[#This Row],[Base Increase Amount $]]))/CompensationAnalysis[[#This Row],[Target Market Salary]],"")</f>
        <v/>
      </c>
      <c r="V456" s="28"/>
      <c r="X456" s="28"/>
    </row>
    <row r="457" spans="1:24" ht="13.8" x14ac:dyDescent="0.25">
      <c r="A457" s="8"/>
      <c r="B457" s="8"/>
      <c r="C457" s="8"/>
      <c r="D457" s="8"/>
      <c r="E457" s="8"/>
      <c r="F457" s="8"/>
      <c r="G457" s="10"/>
      <c r="H457" s="29" t="str">
        <f>IFERROR(VLOOKUP(F457,'Jobs to Benchmark'!#REF!,1,FALSE),"")</f>
        <v/>
      </c>
      <c r="I457" s="15"/>
      <c r="J457" s="63"/>
      <c r="K457" s="63"/>
      <c r="L457" s="64"/>
      <c r="M457" s="65"/>
      <c r="N457" s="63"/>
      <c r="O457" s="66" t="str">
        <f>IFERROR(CompensationAnalysis[[#This Row],[Salary Band Average]]/CompensationAnalysis[[#This Row],[Target Market Salary]],"")</f>
        <v/>
      </c>
      <c r="P457" s="67" t="str">
        <f t="shared" si="24"/>
        <v/>
      </c>
      <c r="Q457" s="63">
        <f>IFERROR(CompensationAnalysis[[#This Row],[Current Base Salary]]-CompensationAnalysis[[#This Row],[Target Market Salary]],"")</f>
        <v>0</v>
      </c>
      <c r="R457" s="12"/>
      <c r="S457" s="63">
        <f t="shared" si="25"/>
        <v>0</v>
      </c>
      <c r="T457" s="63">
        <f>CompensationAnalysis[[#This Row],[Base Increase Amount $]]+CompensationAnalysis[[#This Row],[Current Base Salary]]</f>
        <v>0</v>
      </c>
      <c r="U457" s="67" t="str">
        <f>IFERROR(((CompensationAnalysis[[#This Row],[Current Base Salary]]+CompensationAnalysis[[#This Row],[Base Increase Amount $]]))/CompensationAnalysis[[#This Row],[Target Market Salary]],"")</f>
        <v/>
      </c>
      <c r="V457" s="28"/>
      <c r="X457" s="28"/>
    </row>
    <row r="458" spans="1:24" ht="13.8" x14ac:dyDescent="0.25">
      <c r="A458" s="8"/>
      <c r="B458" s="8"/>
      <c r="C458" s="8"/>
      <c r="D458" s="8"/>
      <c r="E458" s="8"/>
      <c r="F458" s="8"/>
      <c r="G458" s="10"/>
      <c r="H458" s="29" t="str">
        <f>IFERROR(VLOOKUP(F458,'Jobs to Benchmark'!#REF!,1,FALSE),"")</f>
        <v/>
      </c>
      <c r="I458" s="15"/>
      <c r="J458" s="63"/>
      <c r="K458" s="63"/>
      <c r="L458" s="64"/>
      <c r="M458" s="65"/>
      <c r="N458" s="63"/>
      <c r="O458" s="66" t="str">
        <f>IFERROR(CompensationAnalysis[[#This Row],[Salary Band Average]]/CompensationAnalysis[[#This Row],[Target Market Salary]],"")</f>
        <v/>
      </c>
      <c r="P458" s="67" t="str">
        <f t="shared" si="24"/>
        <v/>
      </c>
      <c r="Q458" s="63">
        <f>IFERROR(CompensationAnalysis[[#This Row],[Current Base Salary]]-CompensationAnalysis[[#This Row],[Target Market Salary]],"")</f>
        <v>0</v>
      </c>
      <c r="R458" s="12"/>
      <c r="S458" s="63">
        <f t="shared" si="25"/>
        <v>0</v>
      </c>
      <c r="T458" s="63">
        <f>CompensationAnalysis[[#This Row],[Base Increase Amount $]]+CompensationAnalysis[[#This Row],[Current Base Salary]]</f>
        <v>0</v>
      </c>
      <c r="U458" s="67" t="str">
        <f>IFERROR(((CompensationAnalysis[[#This Row],[Current Base Salary]]+CompensationAnalysis[[#This Row],[Base Increase Amount $]]))/CompensationAnalysis[[#This Row],[Target Market Salary]],"")</f>
        <v/>
      </c>
      <c r="V458" s="28"/>
      <c r="X458" s="28"/>
    </row>
    <row r="459" spans="1:24" ht="13.8" x14ac:dyDescent="0.25">
      <c r="A459" s="8"/>
      <c r="B459" s="8"/>
      <c r="C459" s="8"/>
      <c r="D459" s="8"/>
      <c r="E459" s="8"/>
      <c r="F459" s="8"/>
      <c r="G459" s="10"/>
      <c r="H459" s="29" t="str">
        <f>IFERROR(VLOOKUP(F459,'Jobs to Benchmark'!#REF!,1,FALSE),"")</f>
        <v/>
      </c>
      <c r="I459" s="15"/>
      <c r="J459" s="63"/>
      <c r="K459" s="63"/>
      <c r="L459" s="64"/>
      <c r="M459" s="65"/>
      <c r="N459" s="63"/>
      <c r="O459" s="66" t="str">
        <f>IFERROR(CompensationAnalysis[[#This Row],[Salary Band Average]]/CompensationAnalysis[[#This Row],[Target Market Salary]],"")</f>
        <v/>
      </c>
      <c r="P459" s="67" t="str">
        <f t="shared" si="24"/>
        <v/>
      </c>
      <c r="Q459" s="63">
        <f>IFERROR(CompensationAnalysis[[#This Row],[Current Base Salary]]-CompensationAnalysis[[#This Row],[Target Market Salary]],"")</f>
        <v>0</v>
      </c>
      <c r="R459" s="12"/>
      <c r="S459" s="63">
        <f t="shared" si="25"/>
        <v>0</v>
      </c>
      <c r="T459" s="63">
        <f>CompensationAnalysis[[#This Row],[Base Increase Amount $]]+CompensationAnalysis[[#This Row],[Current Base Salary]]</f>
        <v>0</v>
      </c>
      <c r="U459" s="67" t="str">
        <f>IFERROR(((CompensationAnalysis[[#This Row],[Current Base Salary]]+CompensationAnalysis[[#This Row],[Base Increase Amount $]]))/CompensationAnalysis[[#This Row],[Target Market Salary]],"")</f>
        <v/>
      </c>
      <c r="V459" s="28"/>
      <c r="X459" s="28"/>
    </row>
    <row r="460" spans="1:24" ht="13.8" x14ac:dyDescent="0.25">
      <c r="A460" s="8"/>
      <c r="B460" s="8"/>
      <c r="C460" s="8"/>
      <c r="D460" s="8"/>
      <c r="E460" s="8"/>
      <c r="F460" s="8"/>
      <c r="G460" s="10"/>
      <c r="H460" s="29" t="str">
        <f>IFERROR(VLOOKUP(F460,'Jobs to Benchmark'!#REF!,1,FALSE),"")</f>
        <v/>
      </c>
      <c r="I460" s="15"/>
      <c r="J460" s="63"/>
      <c r="K460" s="63"/>
      <c r="L460" s="64"/>
      <c r="M460" s="65"/>
      <c r="N460" s="63"/>
      <c r="O460" s="66" t="str">
        <f>IFERROR(CompensationAnalysis[[#This Row],[Salary Band Average]]/CompensationAnalysis[[#This Row],[Target Market Salary]],"")</f>
        <v/>
      </c>
      <c r="P460" s="67" t="str">
        <f t="shared" si="24"/>
        <v/>
      </c>
      <c r="Q460" s="63">
        <f>IFERROR(CompensationAnalysis[[#This Row],[Current Base Salary]]-CompensationAnalysis[[#This Row],[Target Market Salary]],"")</f>
        <v>0</v>
      </c>
      <c r="R460" s="12"/>
      <c r="S460" s="63">
        <f t="shared" si="25"/>
        <v>0</v>
      </c>
      <c r="T460" s="63">
        <f>CompensationAnalysis[[#This Row],[Base Increase Amount $]]+CompensationAnalysis[[#This Row],[Current Base Salary]]</f>
        <v>0</v>
      </c>
      <c r="U460" s="67" t="str">
        <f>IFERROR(((CompensationAnalysis[[#This Row],[Current Base Salary]]+CompensationAnalysis[[#This Row],[Base Increase Amount $]]))/CompensationAnalysis[[#This Row],[Target Market Salary]],"")</f>
        <v/>
      </c>
      <c r="V460" s="28"/>
      <c r="X460" s="28"/>
    </row>
    <row r="461" spans="1:24" ht="13.8" x14ac:dyDescent="0.25">
      <c r="A461" s="8"/>
      <c r="B461" s="8"/>
      <c r="C461" s="8"/>
      <c r="D461" s="8"/>
      <c r="E461" s="8"/>
      <c r="F461" s="8"/>
      <c r="G461" s="10"/>
      <c r="H461" s="29" t="str">
        <f>IFERROR(VLOOKUP(F461,'Jobs to Benchmark'!#REF!,1,FALSE),"")</f>
        <v/>
      </c>
      <c r="I461" s="15"/>
      <c r="J461" s="63"/>
      <c r="K461" s="63"/>
      <c r="L461" s="64"/>
      <c r="M461" s="65"/>
      <c r="N461" s="63"/>
      <c r="O461" s="66" t="str">
        <f>IFERROR(CompensationAnalysis[[#This Row],[Salary Band Average]]/CompensationAnalysis[[#This Row],[Target Market Salary]],"")</f>
        <v/>
      </c>
      <c r="P461" s="67" t="str">
        <f t="shared" si="24"/>
        <v/>
      </c>
      <c r="Q461" s="63">
        <f>IFERROR(CompensationAnalysis[[#This Row],[Current Base Salary]]-CompensationAnalysis[[#This Row],[Target Market Salary]],"")</f>
        <v>0</v>
      </c>
      <c r="R461" s="12"/>
      <c r="S461" s="63">
        <f t="shared" si="25"/>
        <v>0</v>
      </c>
      <c r="T461" s="63">
        <f>CompensationAnalysis[[#This Row],[Base Increase Amount $]]+CompensationAnalysis[[#This Row],[Current Base Salary]]</f>
        <v>0</v>
      </c>
      <c r="U461" s="67" t="str">
        <f>IFERROR(((CompensationAnalysis[[#This Row],[Current Base Salary]]+CompensationAnalysis[[#This Row],[Base Increase Amount $]]))/CompensationAnalysis[[#This Row],[Target Market Salary]],"")</f>
        <v/>
      </c>
      <c r="V461" s="28"/>
      <c r="X461" s="28"/>
    </row>
    <row r="462" spans="1:24" ht="13.8" x14ac:dyDescent="0.25">
      <c r="A462" s="8"/>
      <c r="B462" s="8"/>
      <c r="C462" s="8"/>
      <c r="D462" s="8"/>
      <c r="E462" s="8"/>
      <c r="F462" s="8"/>
      <c r="G462" s="10"/>
      <c r="H462" s="29" t="str">
        <f>IFERROR(VLOOKUP(F462,'Jobs to Benchmark'!#REF!,1,FALSE),"")</f>
        <v/>
      </c>
      <c r="I462" s="15"/>
      <c r="J462" s="63"/>
      <c r="K462" s="63"/>
      <c r="L462" s="64"/>
      <c r="M462" s="65"/>
      <c r="N462" s="63"/>
      <c r="O462" s="66" t="str">
        <f>IFERROR(CompensationAnalysis[[#This Row],[Salary Band Average]]/CompensationAnalysis[[#This Row],[Target Market Salary]],"")</f>
        <v/>
      </c>
      <c r="P462" s="67" t="str">
        <f t="shared" si="24"/>
        <v/>
      </c>
      <c r="Q462" s="63">
        <f>IFERROR(CompensationAnalysis[[#This Row],[Current Base Salary]]-CompensationAnalysis[[#This Row],[Target Market Salary]],"")</f>
        <v>0</v>
      </c>
      <c r="R462" s="12"/>
      <c r="S462" s="63">
        <f t="shared" si="25"/>
        <v>0</v>
      </c>
      <c r="T462" s="63">
        <f>CompensationAnalysis[[#This Row],[Base Increase Amount $]]+CompensationAnalysis[[#This Row],[Current Base Salary]]</f>
        <v>0</v>
      </c>
      <c r="U462" s="67" t="str">
        <f>IFERROR(((CompensationAnalysis[[#This Row],[Current Base Salary]]+CompensationAnalysis[[#This Row],[Base Increase Amount $]]))/CompensationAnalysis[[#This Row],[Target Market Salary]],"")</f>
        <v/>
      </c>
      <c r="V462" s="28"/>
      <c r="X462" s="28"/>
    </row>
    <row r="463" spans="1:24" ht="13.8" x14ac:dyDescent="0.25">
      <c r="A463" s="8"/>
      <c r="B463" s="8"/>
      <c r="C463" s="8"/>
      <c r="D463" s="8"/>
      <c r="E463" s="8"/>
      <c r="F463" s="8"/>
      <c r="G463" s="10"/>
      <c r="H463" s="29" t="str">
        <f>IFERROR(VLOOKUP(F463,'Jobs to Benchmark'!#REF!,1,FALSE),"")</f>
        <v/>
      </c>
      <c r="I463" s="15"/>
      <c r="J463" s="63"/>
      <c r="K463" s="63"/>
      <c r="L463" s="64"/>
      <c r="M463" s="65"/>
      <c r="N463" s="63"/>
      <c r="O463" s="66" t="str">
        <f>IFERROR(CompensationAnalysis[[#This Row],[Salary Band Average]]/CompensationAnalysis[[#This Row],[Target Market Salary]],"")</f>
        <v/>
      </c>
      <c r="P463" s="67" t="str">
        <f t="shared" si="24"/>
        <v/>
      </c>
      <c r="Q463" s="63">
        <f>IFERROR(CompensationAnalysis[[#This Row],[Current Base Salary]]-CompensationAnalysis[[#This Row],[Target Market Salary]],"")</f>
        <v>0</v>
      </c>
      <c r="R463" s="12"/>
      <c r="S463" s="63">
        <f t="shared" si="25"/>
        <v>0</v>
      </c>
      <c r="T463" s="63">
        <f>CompensationAnalysis[[#This Row],[Base Increase Amount $]]+CompensationAnalysis[[#This Row],[Current Base Salary]]</f>
        <v>0</v>
      </c>
      <c r="U463" s="67" t="str">
        <f>IFERROR(((CompensationAnalysis[[#This Row],[Current Base Salary]]+CompensationAnalysis[[#This Row],[Base Increase Amount $]]))/CompensationAnalysis[[#This Row],[Target Market Salary]],"")</f>
        <v/>
      </c>
      <c r="V463" s="28"/>
      <c r="X463" s="28"/>
    </row>
    <row r="464" spans="1:24" ht="13.8" x14ac:dyDescent="0.25">
      <c r="A464" s="8"/>
      <c r="B464" s="8"/>
      <c r="C464" s="8"/>
      <c r="D464" s="8"/>
      <c r="E464" s="8"/>
      <c r="F464" s="8"/>
      <c r="G464" s="10"/>
      <c r="H464" s="29" t="str">
        <f>IFERROR(VLOOKUP(F464,'Jobs to Benchmark'!#REF!,1,FALSE),"")</f>
        <v/>
      </c>
      <c r="I464" s="15"/>
      <c r="J464" s="63"/>
      <c r="K464" s="63"/>
      <c r="L464" s="64"/>
      <c r="M464" s="65"/>
      <c r="N464" s="63"/>
      <c r="O464" s="66" t="str">
        <f>IFERROR(CompensationAnalysis[[#This Row],[Salary Band Average]]/CompensationAnalysis[[#This Row],[Target Market Salary]],"")</f>
        <v/>
      </c>
      <c r="P464" s="67" t="str">
        <f t="shared" si="24"/>
        <v/>
      </c>
      <c r="Q464" s="63">
        <f>IFERROR(CompensationAnalysis[[#This Row],[Current Base Salary]]-CompensationAnalysis[[#This Row],[Target Market Salary]],"")</f>
        <v>0</v>
      </c>
      <c r="R464" s="12"/>
      <c r="S464" s="63">
        <f t="shared" si="25"/>
        <v>0</v>
      </c>
      <c r="T464" s="63">
        <f>CompensationAnalysis[[#This Row],[Base Increase Amount $]]+CompensationAnalysis[[#This Row],[Current Base Salary]]</f>
        <v>0</v>
      </c>
      <c r="U464" s="67" t="str">
        <f>IFERROR(((CompensationAnalysis[[#This Row],[Current Base Salary]]+CompensationAnalysis[[#This Row],[Base Increase Amount $]]))/CompensationAnalysis[[#This Row],[Target Market Salary]],"")</f>
        <v/>
      </c>
      <c r="V464" s="28"/>
      <c r="X464" s="28"/>
    </row>
    <row r="465" spans="1:24" ht="13.8" x14ac:dyDescent="0.25">
      <c r="A465" s="8"/>
      <c r="B465" s="8"/>
      <c r="C465" s="8"/>
      <c r="D465" s="8"/>
      <c r="E465" s="8"/>
      <c r="F465" s="8"/>
      <c r="G465" s="10"/>
      <c r="H465" s="29" t="str">
        <f>IFERROR(VLOOKUP(F465,'Jobs to Benchmark'!#REF!,1,FALSE),"")</f>
        <v/>
      </c>
      <c r="I465" s="15"/>
      <c r="J465" s="63"/>
      <c r="K465" s="63"/>
      <c r="L465" s="64"/>
      <c r="M465" s="65"/>
      <c r="N465" s="63"/>
      <c r="O465" s="66" t="str">
        <f>IFERROR(CompensationAnalysis[[#This Row],[Salary Band Average]]/CompensationAnalysis[[#This Row],[Target Market Salary]],"")</f>
        <v/>
      </c>
      <c r="P465" s="67" t="str">
        <f t="shared" si="24"/>
        <v/>
      </c>
      <c r="Q465" s="63">
        <f>IFERROR(CompensationAnalysis[[#This Row],[Current Base Salary]]-CompensationAnalysis[[#This Row],[Target Market Salary]],"")</f>
        <v>0</v>
      </c>
      <c r="R465" s="12"/>
      <c r="S465" s="63">
        <f t="shared" si="25"/>
        <v>0</v>
      </c>
      <c r="T465" s="63">
        <f>CompensationAnalysis[[#This Row],[Base Increase Amount $]]+CompensationAnalysis[[#This Row],[Current Base Salary]]</f>
        <v>0</v>
      </c>
      <c r="U465" s="67" t="str">
        <f>IFERROR(((CompensationAnalysis[[#This Row],[Current Base Salary]]+CompensationAnalysis[[#This Row],[Base Increase Amount $]]))/CompensationAnalysis[[#This Row],[Target Market Salary]],"")</f>
        <v/>
      </c>
      <c r="V465" s="28"/>
      <c r="X465" s="28"/>
    </row>
    <row r="466" spans="1:24" ht="13.8" x14ac:dyDescent="0.25">
      <c r="A466" s="8"/>
      <c r="B466" s="8"/>
      <c r="C466" s="8"/>
      <c r="D466" s="8"/>
      <c r="E466" s="8"/>
      <c r="F466" s="8"/>
      <c r="G466" s="10"/>
      <c r="H466" s="29" t="str">
        <f>IFERROR(VLOOKUP(F466,'Jobs to Benchmark'!#REF!,1,FALSE),"")</f>
        <v/>
      </c>
      <c r="I466" s="15"/>
      <c r="J466" s="63"/>
      <c r="K466" s="63"/>
      <c r="L466" s="64"/>
      <c r="M466" s="65"/>
      <c r="N466" s="63"/>
      <c r="O466" s="66" t="str">
        <f>IFERROR(CompensationAnalysis[[#This Row],[Salary Band Average]]/CompensationAnalysis[[#This Row],[Target Market Salary]],"")</f>
        <v/>
      </c>
      <c r="P466" s="67" t="str">
        <f t="shared" si="24"/>
        <v/>
      </c>
      <c r="Q466" s="63">
        <f>IFERROR(CompensationAnalysis[[#This Row],[Current Base Salary]]-CompensationAnalysis[[#This Row],[Target Market Salary]],"")</f>
        <v>0</v>
      </c>
      <c r="R466" s="12"/>
      <c r="S466" s="63">
        <f t="shared" si="25"/>
        <v>0</v>
      </c>
      <c r="T466" s="63">
        <f>CompensationAnalysis[[#This Row],[Base Increase Amount $]]+CompensationAnalysis[[#This Row],[Current Base Salary]]</f>
        <v>0</v>
      </c>
      <c r="U466" s="67" t="str">
        <f>IFERROR(((CompensationAnalysis[[#This Row],[Current Base Salary]]+CompensationAnalysis[[#This Row],[Base Increase Amount $]]))/CompensationAnalysis[[#This Row],[Target Market Salary]],"")</f>
        <v/>
      </c>
      <c r="V466" s="28"/>
      <c r="X466" s="28"/>
    </row>
    <row r="467" spans="1:24" ht="13.8" x14ac:dyDescent="0.25">
      <c r="A467" s="8"/>
      <c r="B467" s="8"/>
      <c r="C467" s="8"/>
      <c r="D467" s="8"/>
      <c r="E467" s="8"/>
      <c r="F467" s="8"/>
      <c r="G467" s="10"/>
      <c r="H467" s="29" t="str">
        <f>IFERROR(VLOOKUP(F467,'Jobs to Benchmark'!#REF!,1,FALSE),"")</f>
        <v/>
      </c>
      <c r="I467" s="15"/>
      <c r="J467" s="63"/>
      <c r="K467" s="63"/>
      <c r="L467" s="64"/>
      <c r="M467" s="65"/>
      <c r="N467" s="63"/>
      <c r="O467" s="66" t="str">
        <f>IFERROR(CompensationAnalysis[[#This Row],[Salary Band Average]]/CompensationAnalysis[[#This Row],[Target Market Salary]],"")</f>
        <v/>
      </c>
      <c r="P467" s="67" t="str">
        <f t="shared" si="24"/>
        <v/>
      </c>
      <c r="Q467" s="63">
        <f>IFERROR(CompensationAnalysis[[#This Row],[Current Base Salary]]-CompensationAnalysis[[#This Row],[Target Market Salary]],"")</f>
        <v>0</v>
      </c>
      <c r="R467" s="12"/>
      <c r="S467" s="63">
        <f t="shared" si="25"/>
        <v>0</v>
      </c>
      <c r="T467" s="63">
        <f>CompensationAnalysis[[#This Row],[Base Increase Amount $]]+CompensationAnalysis[[#This Row],[Current Base Salary]]</f>
        <v>0</v>
      </c>
      <c r="U467" s="67" t="str">
        <f>IFERROR(((CompensationAnalysis[[#This Row],[Current Base Salary]]+CompensationAnalysis[[#This Row],[Base Increase Amount $]]))/CompensationAnalysis[[#This Row],[Target Market Salary]],"")</f>
        <v/>
      </c>
      <c r="V467" s="28"/>
      <c r="X467" s="28"/>
    </row>
    <row r="468" spans="1:24" ht="13.8" x14ac:dyDescent="0.25">
      <c r="A468" s="8"/>
      <c r="B468" s="8"/>
      <c r="C468" s="8"/>
      <c r="D468" s="8"/>
      <c r="E468" s="8"/>
      <c r="F468" s="8"/>
      <c r="G468" s="10"/>
      <c r="H468" s="29" t="str">
        <f>IFERROR(VLOOKUP(F468,'Jobs to Benchmark'!#REF!,1,FALSE),"")</f>
        <v/>
      </c>
      <c r="I468" s="15"/>
      <c r="J468" s="63"/>
      <c r="K468" s="63"/>
      <c r="L468" s="64"/>
      <c r="M468" s="65"/>
      <c r="N468" s="63"/>
      <c r="O468" s="66" t="str">
        <f>IFERROR(CompensationAnalysis[[#This Row],[Salary Band Average]]/CompensationAnalysis[[#This Row],[Target Market Salary]],"")</f>
        <v/>
      </c>
      <c r="P468" s="67" t="str">
        <f t="shared" si="24"/>
        <v/>
      </c>
      <c r="Q468" s="63">
        <f>IFERROR(CompensationAnalysis[[#This Row],[Current Base Salary]]-CompensationAnalysis[[#This Row],[Target Market Salary]],"")</f>
        <v>0</v>
      </c>
      <c r="R468" s="12"/>
      <c r="S468" s="63">
        <f t="shared" si="25"/>
        <v>0</v>
      </c>
      <c r="T468" s="63">
        <f>CompensationAnalysis[[#This Row],[Base Increase Amount $]]+CompensationAnalysis[[#This Row],[Current Base Salary]]</f>
        <v>0</v>
      </c>
      <c r="U468" s="67" t="str">
        <f>IFERROR(((CompensationAnalysis[[#This Row],[Current Base Salary]]+CompensationAnalysis[[#This Row],[Base Increase Amount $]]))/CompensationAnalysis[[#This Row],[Target Market Salary]],"")</f>
        <v/>
      </c>
      <c r="V468" s="28"/>
      <c r="X468" s="28"/>
    </row>
    <row r="469" spans="1:24" ht="13.8" x14ac:dyDescent="0.25">
      <c r="A469" s="8"/>
      <c r="B469" s="8"/>
      <c r="C469" s="8"/>
      <c r="D469" s="8"/>
      <c r="E469" s="8"/>
      <c r="F469" s="8"/>
      <c r="G469" s="10"/>
      <c r="H469" s="29" t="str">
        <f>IFERROR(VLOOKUP(F469,'Jobs to Benchmark'!#REF!,1,FALSE),"")</f>
        <v/>
      </c>
      <c r="I469" s="15"/>
      <c r="J469" s="63"/>
      <c r="K469" s="63"/>
      <c r="L469" s="64"/>
      <c r="M469" s="65"/>
      <c r="N469" s="63"/>
      <c r="O469" s="66" t="str">
        <f>IFERROR(CompensationAnalysis[[#This Row],[Salary Band Average]]/CompensationAnalysis[[#This Row],[Target Market Salary]],"")</f>
        <v/>
      </c>
      <c r="P469" s="67" t="str">
        <f t="shared" si="24"/>
        <v/>
      </c>
      <c r="Q469" s="63">
        <f>IFERROR(CompensationAnalysis[[#This Row],[Current Base Salary]]-CompensationAnalysis[[#This Row],[Target Market Salary]],"")</f>
        <v>0</v>
      </c>
      <c r="R469" s="12"/>
      <c r="S469" s="63">
        <f t="shared" si="25"/>
        <v>0</v>
      </c>
      <c r="T469" s="63">
        <f>CompensationAnalysis[[#This Row],[Base Increase Amount $]]+CompensationAnalysis[[#This Row],[Current Base Salary]]</f>
        <v>0</v>
      </c>
      <c r="U469" s="67" t="str">
        <f>IFERROR(((CompensationAnalysis[[#This Row],[Current Base Salary]]+CompensationAnalysis[[#This Row],[Base Increase Amount $]]))/CompensationAnalysis[[#This Row],[Target Market Salary]],"")</f>
        <v/>
      </c>
      <c r="V469" s="28"/>
      <c r="X469" s="28"/>
    </row>
    <row r="470" spans="1:24" ht="13.8" x14ac:dyDescent="0.25">
      <c r="A470" s="8"/>
      <c r="B470" s="8"/>
      <c r="C470" s="8"/>
      <c r="D470" s="8"/>
      <c r="E470" s="8"/>
      <c r="F470" s="8"/>
      <c r="G470" s="10"/>
      <c r="H470" s="29" t="str">
        <f>IFERROR(VLOOKUP(F470,'Jobs to Benchmark'!#REF!,1,FALSE),"")</f>
        <v/>
      </c>
      <c r="I470" s="15"/>
      <c r="J470" s="63"/>
      <c r="K470" s="63"/>
      <c r="L470" s="64"/>
      <c r="M470" s="65"/>
      <c r="N470" s="63"/>
      <c r="O470" s="66" t="str">
        <f>IFERROR(CompensationAnalysis[[#This Row],[Salary Band Average]]/CompensationAnalysis[[#This Row],[Target Market Salary]],"")</f>
        <v/>
      </c>
      <c r="P470" s="67" t="str">
        <f t="shared" si="24"/>
        <v/>
      </c>
      <c r="Q470" s="63">
        <f>IFERROR(CompensationAnalysis[[#This Row],[Current Base Salary]]-CompensationAnalysis[[#This Row],[Target Market Salary]],"")</f>
        <v>0</v>
      </c>
      <c r="R470" s="12"/>
      <c r="S470" s="63">
        <f t="shared" si="25"/>
        <v>0</v>
      </c>
      <c r="T470" s="63">
        <f>CompensationAnalysis[[#This Row],[Base Increase Amount $]]+CompensationAnalysis[[#This Row],[Current Base Salary]]</f>
        <v>0</v>
      </c>
      <c r="U470" s="67" t="str">
        <f>IFERROR(((CompensationAnalysis[[#This Row],[Current Base Salary]]+CompensationAnalysis[[#This Row],[Base Increase Amount $]]))/CompensationAnalysis[[#This Row],[Target Market Salary]],"")</f>
        <v/>
      </c>
      <c r="V470" s="28"/>
      <c r="X470" s="28"/>
    </row>
    <row r="471" spans="1:24" ht="13.8" x14ac:dyDescent="0.25">
      <c r="A471" s="8"/>
      <c r="B471" s="8"/>
      <c r="C471" s="8"/>
      <c r="D471" s="8"/>
      <c r="E471" s="8"/>
      <c r="F471" s="8"/>
      <c r="G471" s="10"/>
      <c r="H471" s="29" t="str">
        <f>IFERROR(VLOOKUP(F471,'Jobs to Benchmark'!#REF!,1,FALSE),"")</f>
        <v/>
      </c>
      <c r="I471" s="15"/>
      <c r="J471" s="63"/>
      <c r="K471" s="63"/>
      <c r="L471" s="64"/>
      <c r="M471" s="65"/>
      <c r="N471" s="63"/>
      <c r="O471" s="66" t="str">
        <f>IFERROR(CompensationAnalysis[[#This Row],[Salary Band Average]]/CompensationAnalysis[[#This Row],[Target Market Salary]],"")</f>
        <v/>
      </c>
      <c r="P471" s="67" t="str">
        <f t="shared" si="24"/>
        <v/>
      </c>
      <c r="Q471" s="63">
        <f>IFERROR(CompensationAnalysis[[#This Row],[Current Base Salary]]-CompensationAnalysis[[#This Row],[Target Market Salary]],"")</f>
        <v>0</v>
      </c>
      <c r="R471" s="12"/>
      <c r="S471" s="63">
        <f t="shared" si="25"/>
        <v>0</v>
      </c>
      <c r="T471" s="63">
        <f>CompensationAnalysis[[#This Row],[Base Increase Amount $]]+CompensationAnalysis[[#This Row],[Current Base Salary]]</f>
        <v>0</v>
      </c>
      <c r="U471" s="67" t="str">
        <f>IFERROR(((CompensationAnalysis[[#This Row],[Current Base Salary]]+CompensationAnalysis[[#This Row],[Base Increase Amount $]]))/CompensationAnalysis[[#This Row],[Target Market Salary]],"")</f>
        <v/>
      </c>
      <c r="V471" s="28"/>
      <c r="X471" s="28"/>
    </row>
    <row r="472" spans="1:24" ht="13.8" x14ac:dyDescent="0.25">
      <c r="A472" s="8"/>
      <c r="B472" s="8"/>
      <c r="C472" s="8"/>
      <c r="D472" s="8"/>
      <c r="E472" s="8"/>
      <c r="F472" s="8"/>
      <c r="G472" s="10"/>
      <c r="H472" s="29" t="str">
        <f>IFERROR(VLOOKUP(F472,'Jobs to Benchmark'!#REF!,1,FALSE),"")</f>
        <v/>
      </c>
      <c r="I472" s="15"/>
      <c r="J472" s="63"/>
      <c r="K472" s="63"/>
      <c r="L472" s="64"/>
      <c r="M472" s="65"/>
      <c r="N472" s="63"/>
      <c r="O472" s="66" t="str">
        <f>IFERROR(CompensationAnalysis[[#This Row],[Salary Band Average]]/CompensationAnalysis[[#This Row],[Target Market Salary]],"")</f>
        <v/>
      </c>
      <c r="P472" s="67" t="str">
        <f t="shared" si="24"/>
        <v/>
      </c>
      <c r="Q472" s="63">
        <f>IFERROR(CompensationAnalysis[[#This Row],[Current Base Salary]]-CompensationAnalysis[[#This Row],[Target Market Salary]],"")</f>
        <v>0</v>
      </c>
      <c r="R472" s="12"/>
      <c r="S472" s="63">
        <f t="shared" si="25"/>
        <v>0</v>
      </c>
      <c r="T472" s="63">
        <f>CompensationAnalysis[[#This Row],[Base Increase Amount $]]+CompensationAnalysis[[#This Row],[Current Base Salary]]</f>
        <v>0</v>
      </c>
      <c r="U472" s="67" t="str">
        <f>IFERROR(((CompensationAnalysis[[#This Row],[Current Base Salary]]+CompensationAnalysis[[#This Row],[Base Increase Amount $]]))/CompensationAnalysis[[#This Row],[Target Market Salary]],"")</f>
        <v/>
      </c>
      <c r="V472" s="28"/>
      <c r="X472" s="28"/>
    </row>
    <row r="473" spans="1:24" ht="13.8" x14ac:dyDescent="0.25">
      <c r="A473" s="8"/>
      <c r="B473" s="8"/>
      <c r="C473" s="8"/>
      <c r="D473" s="8"/>
      <c r="E473" s="8"/>
      <c r="F473" s="8"/>
      <c r="G473" s="10"/>
      <c r="H473" s="29" t="str">
        <f>IFERROR(VLOOKUP(F473,'Jobs to Benchmark'!#REF!,1,FALSE),"")</f>
        <v/>
      </c>
      <c r="I473" s="15"/>
      <c r="J473" s="63"/>
      <c r="K473" s="63"/>
      <c r="L473" s="64"/>
      <c r="M473" s="65"/>
      <c r="N473" s="63"/>
      <c r="O473" s="66" t="str">
        <f>IFERROR(CompensationAnalysis[[#This Row],[Salary Band Average]]/CompensationAnalysis[[#This Row],[Target Market Salary]],"")</f>
        <v/>
      </c>
      <c r="P473" s="67" t="str">
        <f t="shared" si="24"/>
        <v/>
      </c>
      <c r="Q473" s="63">
        <f>IFERROR(CompensationAnalysis[[#This Row],[Current Base Salary]]-CompensationAnalysis[[#This Row],[Target Market Salary]],"")</f>
        <v>0</v>
      </c>
      <c r="R473" s="12"/>
      <c r="S473" s="63">
        <f t="shared" si="25"/>
        <v>0</v>
      </c>
      <c r="T473" s="63">
        <f>CompensationAnalysis[[#This Row],[Base Increase Amount $]]+CompensationAnalysis[[#This Row],[Current Base Salary]]</f>
        <v>0</v>
      </c>
      <c r="U473" s="67" t="str">
        <f>IFERROR(((CompensationAnalysis[[#This Row],[Current Base Salary]]+CompensationAnalysis[[#This Row],[Base Increase Amount $]]))/CompensationAnalysis[[#This Row],[Target Market Salary]],"")</f>
        <v/>
      </c>
      <c r="V473" s="28"/>
      <c r="X473" s="28"/>
    </row>
    <row r="474" spans="1:24" ht="13.8" x14ac:dyDescent="0.25">
      <c r="A474" s="8"/>
      <c r="B474" s="8"/>
      <c r="C474" s="8"/>
      <c r="D474" s="8"/>
      <c r="E474" s="8"/>
      <c r="F474" s="8"/>
      <c r="G474" s="10"/>
      <c r="H474" s="29" t="str">
        <f>IFERROR(VLOOKUP(F474,'Jobs to Benchmark'!#REF!,1,FALSE),"")</f>
        <v/>
      </c>
      <c r="I474" s="15"/>
      <c r="J474" s="63"/>
      <c r="K474" s="63"/>
      <c r="L474" s="64"/>
      <c r="M474" s="65"/>
      <c r="N474" s="63"/>
      <c r="O474" s="66" t="str">
        <f>IFERROR(CompensationAnalysis[[#This Row],[Salary Band Average]]/CompensationAnalysis[[#This Row],[Target Market Salary]],"")</f>
        <v/>
      </c>
      <c r="P474" s="67" t="str">
        <f t="shared" si="24"/>
        <v/>
      </c>
      <c r="Q474" s="63">
        <f>IFERROR(CompensationAnalysis[[#This Row],[Current Base Salary]]-CompensationAnalysis[[#This Row],[Target Market Salary]],"")</f>
        <v>0</v>
      </c>
      <c r="R474" s="12"/>
      <c r="S474" s="63">
        <f t="shared" si="25"/>
        <v>0</v>
      </c>
      <c r="T474" s="63">
        <f>CompensationAnalysis[[#This Row],[Base Increase Amount $]]+CompensationAnalysis[[#This Row],[Current Base Salary]]</f>
        <v>0</v>
      </c>
      <c r="U474" s="67" t="str">
        <f>IFERROR(((CompensationAnalysis[[#This Row],[Current Base Salary]]+CompensationAnalysis[[#This Row],[Base Increase Amount $]]))/CompensationAnalysis[[#This Row],[Target Market Salary]],"")</f>
        <v/>
      </c>
      <c r="V474" s="28"/>
      <c r="X474" s="28"/>
    </row>
    <row r="475" spans="1:24" ht="13.8" x14ac:dyDescent="0.25">
      <c r="A475" s="8"/>
      <c r="B475" s="8"/>
      <c r="C475" s="8"/>
      <c r="D475" s="8"/>
      <c r="E475" s="8"/>
      <c r="F475" s="8"/>
      <c r="G475" s="10"/>
      <c r="H475" s="29" t="str">
        <f>IFERROR(VLOOKUP(F475,'Jobs to Benchmark'!#REF!,1,FALSE),"")</f>
        <v/>
      </c>
      <c r="I475" s="15"/>
      <c r="J475" s="63"/>
      <c r="K475" s="63"/>
      <c r="L475" s="64"/>
      <c r="M475" s="65"/>
      <c r="N475" s="63"/>
      <c r="O475" s="66" t="str">
        <f>IFERROR(CompensationAnalysis[[#This Row],[Salary Band Average]]/CompensationAnalysis[[#This Row],[Target Market Salary]],"")</f>
        <v/>
      </c>
      <c r="P475" s="67" t="str">
        <f t="shared" si="24"/>
        <v/>
      </c>
      <c r="Q475" s="63">
        <f>IFERROR(CompensationAnalysis[[#This Row],[Current Base Salary]]-CompensationAnalysis[[#This Row],[Target Market Salary]],"")</f>
        <v>0</v>
      </c>
      <c r="R475" s="12"/>
      <c r="S475" s="63">
        <f t="shared" si="25"/>
        <v>0</v>
      </c>
      <c r="T475" s="63">
        <f>CompensationAnalysis[[#This Row],[Base Increase Amount $]]+CompensationAnalysis[[#This Row],[Current Base Salary]]</f>
        <v>0</v>
      </c>
      <c r="U475" s="67" t="str">
        <f>IFERROR(((CompensationAnalysis[[#This Row],[Current Base Salary]]+CompensationAnalysis[[#This Row],[Base Increase Amount $]]))/CompensationAnalysis[[#This Row],[Target Market Salary]],"")</f>
        <v/>
      </c>
      <c r="V475" s="28"/>
      <c r="X475" s="28"/>
    </row>
    <row r="476" spans="1:24" ht="13.8" x14ac:dyDescent="0.25">
      <c r="A476" s="8"/>
      <c r="B476" s="8"/>
      <c r="C476" s="8"/>
      <c r="D476" s="8"/>
      <c r="E476" s="8"/>
      <c r="F476" s="8"/>
      <c r="G476" s="10"/>
      <c r="H476" s="29" t="str">
        <f>IFERROR(VLOOKUP(F476,'Jobs to Benchmark'!#REF!,1,FALSE),"")</f>
        <v/>
      </c>
      <c r="I476" s="15"/>
      <c r="J476" s="63"/>
      <c r="K476" s="63"/>
      <c r="L476" s="64"/>
      <c r="M476" s="65"/>
      <c r="N476" s="63"/>
      <c r="O476" s="66" t="str">
        <f>IFERROR(CompensationAnalysis[[#This Row],[Salary Band Average]]/CompensationAnalysis[[#This Row],[Target Market Salary]],"")</f>
        <v/>
      </c>
      <c r="P476" s="67" t="str">
        <f t="shared" si="24"/>
        <v/>
      </c>
      <c r="Q476" s="63">
        <f>IFERROR(CompensationAnalysis[[#This Row],[Current Base Salary]]-CompensationAnalysis[[#This Row],[Target Market Salary]],"")</f>
        <v>0</v>
      </c>
      <c r="R476" s="12"/>
      <c r="S476" s="63">
        <f t="shared" si="25"/>
        <v>0</v>
      </c>
      <c r="T476" s="63">
        <f>CompensationAnalysis[[#This Row],[Base Increase Amount $]]+CompensationAnalysis[[#This Row],[Current Base Salary]]</f>
        <v>0</v>
      </c>
      <c r="U476" s="67" t="str">
        <f>IFERROR(((CompensationAnalysis[[#This Row],[Current Base Salary]]+CompensationAnalysis[[#This Row],[Base Increase Amount $]]))/CompensationAnalysis[[#This Row],[Target Market Salary]],"")</f>
        <v/>
      </c>
      <c r="V476" s="28"/>
      <c r="X476" s="28"/>
    </row>
    <row r="477" spans="1:24" ht="13.8" x14ac:dyDescent="0.25">
      <c r="A477" s="8"/>
      <c r="B477" s="8"/>
      <c r="C477" s="8"/>
      <c r="D477" s="8"/>
      <c r="E477" s="8"/>
      <c r="F477" s="8"/>
      <c r="G477" s="10"/>
      <c r="H477" s="29" t="str">
        <f>IFERROR(VLOOKUP(F477,'Jobs to Benchmark'!#REF!,1,FALSE),"")</f>
        <v/>
      </c>
      <c r="I477" s="15"/>
      <c r="J477" s="63"/>
      <c r="K477" s="63"/>
      <c r="L477" s="64"/>
      <c r="M477" s="65"/>
      <c r="N477" s="63"/>
      <c r="O477" s="66" t="str">
        <f>IFERROR(CompensationAnalysis[[#This Row],[Salary Band Average]]/CompensationAnalysis[[#This Row],[Target Market Salary]],"")</f>
        <v/>
      </c>
      <c r="P477" s="67" t="str">
        <f t="shared" si="24"/>
        <v/>
      </c>
      <c r="Q477" s="63">
        <f>IFERROR(CompensationAnalysis[[#This Row],[Current Base Salary]]-CompensationAnalysis[[#This Row],[Target Market Salary]],"")</f>
        <v>0</v>
      </c>
      <c r="R477" s="12"/>
      <c r="S477" s="63">
        <f t="shared" si="25"/>
        <v>0</v>
      </c>
      <c r="T477" s="63">
        <f>CompensationAnalysis[[#This Row],[Base Increase Amount $]]+CompensationAnalysis[[#This Row],[Current Base Salary]]</f>
        <v>0</v>
      </c>
      <c r="U477" s="67" t="str">
        <f>IFERROR(((CompensationAnalysis[[#This Row],[Current Base Salary]]+CompensationAnalysis[[#This Row],[Base Increase Amount $]]))/CompensationAnalysis[[#This Row],[Target Market Salary]],"")</f>
        <v/>
      </c>
      <c r="V477" s="28"/>
      <c r="X477" s="28"/>
    </row>
    <row r="478" spans="1:24" ht="13.8" x14ac:dyDescent="0.25">
      <c r="A478" s="8"/>
      <c r="B478" s="8"/>
      <c r="C478" s="8"/>
      <c r="D478" s="8"/>
      <c r="E478" s="8"/>
      <c r="F478" s="8"/>
      <c r="G478" s="10"/>
      <c r="H478" s="29" t="str">
        <f>IFERROR(VLOOKUP(F478,'Jobs to Benchmark'!#REF!,1,FALSE),"")</f>
        <v/>
      </c>
      <c r="I478" s="15"/>
      <c r="J478" s="63"/>
      <c r="K478" s="63"/>
      <c r="L478" s="64"/>
      <c r="M478" s="65"/>
      <c r="N478" s="63"/>
      <c r="O478" s="66" t="str">
        <f>IFERROR(CompensationAnalysis[[#This Row],[Salary Band Average]]/CompensationAnalysis[[#This Row],[Target Market Salary]],"")</f>
        <v/>
      </c>
      <c r="P478" s="67" t="str">
        <f t="shared" si="24"/>
        <v/>
      </c>
      <c r="Q478" s="63">
        <f>IFERROR(CompensationAnalysis[[#This Row],[Current Base Salary]]-CompensationAnalysis[[#This Row],[Target Market Salary]],"")</f>
        <v>0</v>
      </c>
      <c r="R478" s="12"/>
      <c r="S478" s="63">
        <f t="shared" si="25"/>
        <v>0</v>
      </c>
      <c r="T478" s="63">
        <f>CompensationAnalysis[[#This Row],[Base Increase Amount $]]+CompensationAnalysis[[#This Row],[Current Base Salary]]</f>
        <v>0</v>
      </c>
      <c r="U478" s="67" t="str">
        <f>IFERROR(((CompensationAnalysis[[#This Row],[Current Base Salary]]+CompensationAnalysis[[#This Row],[Base Increase Amount $]]))/CompensationAnalysis[[#This Row],[Target Market Salary]],"")</f>
        <v/>
      </c>
      <c r="V478" s="28"/>
      <c r="X478" s="28"/>
    </row>
    <row r="479" spans="1:24" ht="13.8" x14ac:dyDescent="0.25">
      <c r="A479" s="8"/>
      <c r="B479" s="8"/>
      <c r="C479" s="8"/>
      <c r="D479" s="8"/>
      <c r="E479" s="8"/>
      <c r="F479" s="8"/>
      <c r="G479" s="10"/>
      <c r="H479" s="29" t="str">
        <f>IFERROR(VLOOKUP(F479,'Jobs to Benchmark'!#REF!,1,FALSE),"")</f>
        <v/>
      </c>
      <c r="I479" s="15"/>
      <c r="J479" s="63"/>
      <c r="K479" s="63"/>
      <c r="L479" s="64"/>
      <c r="M479" s="65"/>
      <c r="N479" s="63"/>
      <c r="O479" s="66" t="str">
        <f>IFERROR(CompensationAnalysis[[#This Row],[Salary Band Average]]/CompensationAnalysis[[#This Row],[Target Market Salary]],"")</f>
        <v/>
      </c>
      <c r="P479" s="67" t="str">
        <f t="shared" si="24"/>
        <v/>
      </c>
      <c r="Q479" s="63">
        <f>IFERROR(CompensationAnalysis[[#This Row],[Current Base Salary]]-CompensationAnalysis[[#This Row],[Target Market Salary]],"")</f>
        <v>0</v>
      </c>
      <c r="R479" s="12"/>
      <c r="S479" s="63">
        <f t="shared" si="25"/>
        <v>0</v>
      </c>
      <c r="T479" s="63">
        <f>CompensationAnalysis[[#This Row],[Base Increase Amount $]]+CompensationAnalysis[[#This Row],[Current Base Salary]]</f>
        <v>0</v>
      </c>
      <c r="U479" s="67" t="str">
        <f>IFERROR(((CompensationAnalysis[[#This Row],[Current Base Salary]]+CompensationAnalysis[[#This Row],[Base Increase Amount $]]))/CompensationAnalysis[[#This Row],[Target Market Salary]],"")</f>
        <v/>
      </c>
      <c r="V479" s="28"/>
      <c r="X479" s="28"/>
    </row>
    <row r="480" spans="1:24" ht="13.8" x14ac:dyDescent="0.25">
      <c r="A480" s="8"/>
      <c r="B480" s="8"/>
      <c r="C480" s="8"/>
      <c r="D480" s="8"/>
      <c r="E480" s="8"/>
      <c r="F480" s="8"/>
      <c r="G480" s="10"/>
      <c r="H480" s="29" t="str">
        <f>IFERROR(VLOOKUP(F480,'Jobs to Benchmark'!#REF!,1,FALSE),"")</f>
        <v/>
      </c>
      <c r="I480" s="15"/>
      <c r="J480" s="63"/>
      <c r="K480" s="63"/>
      <c r="L480" s="64"/>
      <c r="M480" s="65"/>
      <c r="N480" s="63"/>
      <c r="O480" s="66" t="str">
        <f>IFERROR(CompensationAnalysis[[#This Row],[Salary Band Average]]/CompensationAnalysis[[#This Row],[Target Market Salary]],"")</f>
        <v/>
      </c>
      <c r="P480" s="67" t="str">
        <f t="shared" si="24"/>
        <v/>
      </c>
      <c r="Q480" s="63">
        <f>IFERROR(CompensationAnalysis[[#This Row],[Current Base Salary]]-CompensationAnalysis[[#This Row],[Target Market Salary]],"")</f>
        <v>0</v>
      </c>
      <c r="R480" s="12"/>
      <c r="S480" s="63">
        <f t="shared" si="25"/>
        <v>0</v>
      </c>
      <c r="T480" s="63">
        <f>CompensationAnalysis[[#This Row],[Base Increase Amount $]]+CompensationAnalysis[[#This Row],[Current Base Salary]]</f>
        <v>0</v>
      </c>
      <c r="U480" s="67" t="str">
        <f>IFERROR(((CompensationAnalysis[[#This Row],[Current Base Salary]]+CompensationAnalysis[[#This Row],[Base Increase Amount $]]))/CompensationAnalysis[[#This Row],[Target Market Salary]],"")</f>
        <v/>
      </c>
      <c r="V480" s="28"/>
      <c r="X480" s="28"/>
    </row>
    <row r="481" spans="1:24" ht="13.8" x14ac:dyDescent="0.25">
      <c r="A481" s="8"/>
      <c r="B481" s="8"/>
      <c r="C481" s="8"/>
      <c r="D481" s="8"/>
      <c r="E481" s="8"/>
      <c r="F481" s="8"/>
      <c r="G481" s="10"/>
      <c r="H481" s="29" t="str">
        <f>IFERROR(VLOOKUP(F481,'Jobs to Benchmark'!#REF!,1,FALSE),"")</f>
        <v/>
      </c>
      <c r="I481" s="15"/>
      <c r="J481" s="63"/>
      <c r="K481" s="63"/>
      <c r="L481" s="64"/>
      <c r="M481" s="65"/>
      <c r="N481" s="63"/>
      <c r="O481" s="66" t="str">
        <f>IFERROR(CompensationAnalysis[[#This Row],[Salary Band Average]]/CompensationAnalysis[[#This Row],[Target Market Salary]],"")</f>
        <v/>
      </c>
      <c r="P481" s="67" t="str">
        <f t="shared" si="24"/>
        <v/>
      </c>
      <c r="Q481" s="63">
        <f>IFERROR(CompensationAnalysis[[#This Row],[Current Base Salary]]-CompensationAnalysis[[#This Row],[Target Market Salary]],"")</f>
        <v>0</v>
      </c>
      <c r="R481" s="12"/>
      <c r="S481" s="63">
        <f t="shared" si="25"/>
        <v>0</v>
      </c>
      <c r="T481" s="63">
        <f>CompensationAnalysis[[#This Row],[Base Increase Amount $]]+CompensationAnalysis[[#This Row],[Current Base Salary]]</f>
        <v>0</v>
      </c>
      <c r="U481" s="67" t="str">
        <f>IFERROR(((CompensationAnalysis[[#This Row],[Current Base Salary]]+CompensationAnalysis[[#This Row],[Base Increase Amount $]]))/CompensationAnalysis[[#This Row],[Target Market Salary]],"")</f>
        <v/>
      </c>
      <c r="V481" s="28"/>
      <c r="X481" s="28"/>
    </row>
    <row r="482" spans="1:24" ht="13.8" x14ac:dyDescent="0.25">
      <c r="A482" s="8"/>
      <c r="B482" s="8"/>
      <c r="C482" s="8"/>
      <c r="D482" s="8"/>
      <c r="E482" s="8"/>
      <c r="F482" s="8"/>
      <c r="G482" s="10"/>
      <c r="H482" s="29" t="str">
        <f>IFERROR(VLOOKUP(F482,'Jobs to Benchmark'!#REF!,1,FALSE),"")</f>
        <v/>
      </c>
      <c r="I482" s="15"/>
      <c r="J482" s="63"/>
      <c r="K482" s="63"/>
      <c r="L482" s="64"/>
      <c r="M482" s="65"/>
      <c r="N482" s="63"/>
      <c r="O482" s="66" t="str">
        <f>IFERROR(CompensationAnalysis[[#This Row],[Salary Band Average]]/CompensationAnalysis[[#This Row],[Target Market Salary]],"")</f>
        <v/>
      </c>
      <c r="P482" s="67" t="str">
        <f t="shared" si="24"/>
        <v/>
      </c>
      <c r="Q482" s="63">
        <f>IFERROR(CompensationAnalysis[[#This Row],[Current Base Salary]]-CompensationAnalysis[[#This Row],[Target Market Salary]],"")</f>
        <v>0</v>
      </c>
      <c r="R482" s="12"/>
      <c r="S482" s="63">
        <f t="shared" si="25"/>
        <v>0</v>
      </c>
      <c r="T482" s="63">
        <f>CompensationAnalysis[[#This Row],[Base Increase Amount $]]+CompensationAnalysis[[#This Row],[Current Base Salary]]</f>
        <v>0</v>
      </c>
      <c r="U482" s="67" t="str">
        <f>IFERROR(((CompensationAnalysis[[#This Row],[Current Base Salary]]+CompensationAnalysis[[#This Row],[Base Increase Amount $]]))/CompensationAnalysis[[#This Row],[Target Market Salary]],"")</f>
        <v/>
      </c>
      <c r="V482" s="28"/>
      <c r="X482" s="28"/>
    </row>
    <row r="483" spans="1:24" ht="13.8" x14ac:dyDescent="0.25">
      <c r="A483" s="8"/>
      <c r="B483" s="8"/>
      <c r="C483" s="8"/>
      <c r="D483" s="8"/>
      <c r="E483" s="8"/>
      <c r="F483" s="8"/>
      <c r="G483" s="10"/>
      <c r="H483" s="29" t="str">
        <f>IFERROR(VLOOKUP(F483,'Jobs to Benchmark'!#REF!,1,FALSE),"")</f>
        <v/>
      </c>
      <c r="I483" s="15"/>
      <c r="J483" s="63"/>
      <c r="K483" s="63"/>
      <c r="L483" s="64"/>
      <c r="M483" s="65"/>
      <c r="N483" s="63"/>
      <c r="O483" s="66" t="str">
        <f>IFERROR(CompensationAnalysis[[#This Row],[Salary Band Average]]/CompensationAnalysis[[#This Row],[Target Market Salary]],"")</f>
        <v/>
      </c>
      <c r="P483" s="67" t="str">
        <f t="shared" si="24"/>
        <v/>
      </c>
      <c r="Q483" s="63">
        <f>IFERROR(CompensationAnalysis[[#This Row],[Current Base Salary]]-CompensationAnalysis[[#This Row],[Target Market Salary]],"")</f>
        <v>0</v>
      </c>
      <c r="R483" s="12"/>
      <c r="S483" s="63">
        <f t="shared" si="25"/>
        <v>0</v>
      </c>
      <c r="T483" s="63">
        <f>CompensationAnalysis[[#This Row],[Base Increase Amount $]]+CompensationAnalysis[[#This Row],[Current Base Salary]]</f>
        <v>0</v>
      </c>
      <c r="U483" s="67" t="str">
        <f>IFERROR(((CompensationAnalysis[[#This Row],[Current Base Salary]]+CompensationAnalysis[[#This Row],[Base Increase Amount $]]))/CompensationAnalysis[[#This Row],[Target Market Salary]],"")</f>
        <v/>
      </c>
      <c r="V483" s="28"/>
      <c r="X483" s="28"/>
    </row>
    <row r="484" spans="1:24" ht="13.8" x14ac:dyDescent="0.25">
      <c r="A484" s="8"/>
      <c r="B484" s="8"/>
      <c r="C484" s="8"/>
      <c r="D484" s="8"/>
      <c r="E484" s="8"/>
      <c r="F484" s="8"/>
      <c r="G484" s="10"/>
      <c r="H484" s="29" t="str">
        <f>IFERROR(VLOOKUP(F484,'Jobs to Benchmark'!#REF!,1,FALSE),"")</f>
        <v/>
      </c>
      <c r="I484" s="15"/>
      <c r="J484" s="63"/>
      <c r="K484" s="63"/>
      <c r="L484" s="64"/>
      <c r="M484" s="65"/>
      <c r="N484" s="63"/>
      <c r="O484" s="66" t="str">
        <f>IFERROR(CompensationAnalysis[[#This Row],[Salary Band Average]]/CompensationAnalysis[[#This Row],[Target Market Salary]],"")</f>
        <v/>
      </c>
      <c r="P484" s="67" t="str">
        <f t="shared" si="24"/>
        <v/>
      </c>
      <c r="Q484" s="63">
        <f>IFERROR(CompensationAnalysis[[#This Row],[Current Base Salary]]-CompensationAnalysis[[#This Row],[Target Market Salary]],"")</f>
        <v>0</v>
      </c>
      <c r="R484" s="12"/>
      <c r="S484" s="63">
        <f t="shared" si="25"/>
        <v>0</v>
      </c>
      <c r="T484" s="63">
        <f>CompensationAnalysis[[#This Row],[Base Increase Amount $]]+CompensationAnalysis[[#This Row],[Current Base Salary]]</f>
        <v>0</v>
      </c>
      <c r="U484" s="67" t="str">
        <f>IFERROR(((CompensationAnalysis[[#This Row],[Current Base Salary]]+CompensationAnalysis[[#This Row],[Base Increase Amount $]]))/CompensationAnalysis[[#This Row],[Target Market Salary]],"")</f>
        <v/>
      </c>
      <c r="V484" s="28"/>
      <c r="X484" s="28"/>
    </row>
    <row r="485" spans="1:24" ht="13.8" x14ac:dyDescent="0.25">
      <c r="A485" s="8"/>
      <c r="B485" s="8"/>
      <c r="C485" s="8"/>
      <c r="D485" s="8"/>
      <c r="E485" s="8"/>
      <c r="F485" s="8"/>
      <c r="G485" s="10"/>
      <c r="H485" s="29" t="str">
        <f>IFERROR(VLOOKUP(F485,'Jobs to Benchmark'!#REF!,1,FALSE),"")</f>
        <v/>
      </c>
      <c r="I485" s="15"/>
      <c r="J485" s="63"/>
      <c r="K485" s="63"/>
      <c r="L485" s="64"/>
      <c r="M485" s="65"/>
      <c r="N485" s="63"/>
      <c r="O485" s="66" t="str">
        <f>IFERROR(CompensationAnalysis[[#This Row],[Salary Band Average]]/CompensationAnalysis[[#This Row],[Target Market Salary]],"")</f>
        <v/>
      </c>
      <c r="P485" s="67" t="str">
        <f t="shared" si="24"/>
        <v/>
      </c>
      <c r="Q485" s="63">
        <f>IFERROR(CompensationAnalysis[[#This Row],[Current Base Salary]]-CompensationAnalysis[[#This Row],[Target Market Salary]],"")</f>
        <v>0</v>
      </c>
      <c r="R485" s="12"/>
      <c r="S485" s="63">
        <f t="shared" si="25"/>
        <v>0</v>
      </c>
      <c r="T485" s="63">
        <f>CompensationAnalysis[[#This Row],[Base Increase Amount $]]+CompensationAnalysis[[#This Row],[Current Base Salary]]</f>
        <v>0</v>
      </c>
      <c r="U485" s="67" t="str">
        <f>IFERROR(((CompensationAnalysis[[#This Row],[Current Base Salary]]+CompensationAnalysis[[#This Row],[Base Increase Amount $]]))/CompensationAnalysis[[#This Row],[Target Market Salary]],"")</f>
        <v/>
      </c>
      <c r="V485" s="28"/>
      <c r="X485" s="28"/>
    </row>
    <row r="486" spans="1:24" ht="13.8" x14ac:dyDescent="0.25">
      <c r="A486" s="8"/>
      <c r="B486" s="8"/>
      <c r="C486" s="8"/>
      <c r="D486" s="8"/>
      <c r="E486" s="8"/>
      <c r="F486" s="8"/>
      <c r="G486" s="10"/>
      <c r="H486" s="29" t="str">
        <f>IFERROR(VLOOKUP(F486,'Jobs to Benchmark'!#REF!,1,FALSE),"")</f>
        <v/>
      </c>
      <c r="I486" s="15"/>
      <c r="J486" s="63"/>
      <c r="K486" s="63"/>
      <c r="L486" s="64"/>
      <c r="M486" s="65"/>
      <c r="N486" s="63"/>
      <c r="O486" s="66" t="str">
        <f>IFERROR(CompensationAnalysis[[#This Row],[Salary Band Average]]/CompensationAnalysis[[#This Row],[Target Market Salary]],"")</f>
        <v/>
      </c>
      <c r="P486" s="67" t="str">
        <f t="shared" si="24"/>
        <v/>
      </c>
      <c r="Q486" s="63">
        <f>IFERROR(CompensationAnalysis[[#This Row],[Current Base Salary]]-CompensationAnalysis[[#This Row],[Target Market Salary]],"")</f>
        <v>0</v>
      </c>
      <c r="R486" s="12"/>
      <c r="S486" s="63">
        <f t="shared" si="25"/>
        <v>0</v>
      </c>
      <c r="T486" s="63">
        <f>CompensationAnalysis[[#This Row],[Base Increase Amount $]]+CompensationAnalysis[[#This Row],[Current Base Salary]]</f>
        <v>0</v>
      </c>
      <c r="U486" s="67" t="str">
        <f>IFERROR(((CompensationAnalysis[[#This Row],[Current Base Salary]]+CompensationAnalysis[[#This Row],[Base Increase Amount $]]))/CompensationAnalysis[[#This Row],[Target Market Salary]],"")</f>
        <v/>
      </c>
      <c r="V486" s="28"/>
      <c r="X486" s="28"/>
    </row>
    <row r="487" spans="1:24" ht="13.8" x14ac:dyDescent="0.25">
      <c r="A487" s="8"/>
      <c r="B487" s="8"/>
      <c r="C487" s="8"/>
      <c r="D487" s="8"/>
      <c r="E487" s="8"/>
      <c r="F487" s="8"/>
      <c r="G487" s="10"/>
      <c r="H487" s="29" t="str">
        <f>IFERROR(VLOOKUP(F487,'Jobs to Benchmark'!#REF!,1,FALSE),"")</f>
        <v/>
      </c>
      <c r="I487" s="15"/>
      <c r="J487" s="63"/>
      <c r="K487" s="63"/>
      <c r="L487" s="64"/>
      <c r="M487" s="65"/>
      <c r="N487" s="63"/>
      <c r="O487" s="66" t="str">
        <f>IFERROR(CompensationAnalysis[[#This Row],[Salary Band Average]]/CompensationAnalysis[[#This Row],[Target Market Salary]],"")</f>
        <v/>
      </c>
      <c r="P487" s="67" t="str">
        <f t="shared" si="24"/>
        <v/>
      </c>
      <c r="Q487" s="63">
        <f>IFERROR(CompensationAnalysis[[#This Row],[Current Base Salary]]-CompensationAnalysis[[#This Row],[Target Market Salary]],"")</f>
        <v>0</v>
      </c>
      <c r="R487" s="12"/>
      <c r="S487" s="63">
        <f t="shared" si="25"/>
        <v>0</v>
      </c>
      <c r="T487" s="63">
        <f>CompensationAnalysis[[#This Row],[Base Increase Amount $]]+CompensationAnalysis[[#This Row],[Current Base Salary]]</f>
        <v>0</v>
      </c>
      <c r="U487" s="67" t="str">
        <f>IFERROR(((CompensationAnalysis[[#This Row],[Current Base Salary]]+CompensationAnalysis[[#This Row],[Base Increase Amount $]]))/CompensationAnalysis[[#This Row],[Target Market Salary]],"")</f>
        <v/>
      </c>
      <c r="V487" s="28"/>
      <c r="X487" s="28"/>
    </row>
    <row r="488" spans="1:24" ht="13.8" x14ac:dyDescent="0.25">
      <c r="A488" s="8"/>
      <c r="B488" s="8"/>
      <c r="C488" s="8"/>
      <c r="D488" s="8"/>
      <c r="E488" s="8"/>
      <c r="F488" s="8"/>
      <c r="G488" s="10"/>
      <c r="H488" s="29" t="str">
        <f>IFERROR(VLOOKUP(F488,'Jobs to Benchmark'!#REF!,1,FALSE),"")</f>
        <v/>
      </c>
      <c r="I488" s="15"/>
      <c r="J488" s="63"/>
      <c r="K488" s="63"/>
      <c r="L488" s="64"/>
      <c r="M488" s="65"/>
      <c r="N488" s="63"/>
      <c r="O488" s="66" t="str">
        <f>IFERROR(CompensationAnalysis[[#This Row],[Salary Band Average]]/CompensationAnalysis[[#This Row],[Target Market Salary]],"")</f>
        <v/>
      </c>
      <c r="P488" s="67" t="str">
        <f t="shared" si="24"/>
        <v/>
      </c>
      <c r="Q488" s="63">
        <f>IFERROR(CompensationAnalysis[[#This Row],[Current Base Salary]]-CompensationAnalysis[[#This Row],[Target Market Salary]],"")</f>
        <v>0</v>
      </c>
      <c r="R488" s="12"/>
      <c r="S488" s="63">
        <f t="shared" si="25"/>
        <v>0</v>
      </c>
      <c r="T488" s="63">
        <f>CompensationAnalysis[[#This Row],[Base Increase Amount $]]+CompensationAnalysis[[#This Row],[Current Base Salary]]</f>
        <v>0</v>
      </c>
      <c r="U488" s="67" t="str">
        <f>IFERROR(((CompensationAnalysis[[#This Row],[Current Base Salary]]+CompensationAnalysis[[#This Row],[Base Increase Amount $]]))/CompensationAnalysis[[#This Row],[Target Market Salary]],"")</f>
        <v/>
      </c>
      <c r="V488" s="28"/>
      <c r="X488" s="28"/>
    </row>
    <row r="489" spans="1:24" ht="13.8" x14ac:dyDescent="0.25">
      <c r="A489" s="8"/>
      <c r="B489" s="8"/>
      <c r="C489" s="8"/>
      <c r="D489" s="8"/>
      <c r="E489" s="8"/>
      <c r="F489" s="8"/>
      <c r="G489" s="10"/>
      <c r="H489" s="29" t="str">
        <f>IFERROR(VLOOKUP(F489,'Jobs to Benchmark'!#REF!,1,FALSE),"")</f>
        <v/>
      </c>
      <c r="I489" s="15"/>
      <c r="J489" s="63"/>
      <c r="K489" s="63"/>
      <c r="L489" s="64"/>
      <c r="M489" s="65"/>
      <c r="N489" s="63"/>
      <c r="O489" s="66" t="str">
        <f>IFERROR(CompensationAnalysis[[#This Row],[Salary Band Average]]/CompensationAnalysis[[#This Row],[Target Market Salary]],"")</f>
        <v/>
      </c>
      <c r="P489" s="67" t="str">
        <f t="shared" si="24"/>
        <v/>
      </c>
      <c r="Q489" s="63">
        <f>IFERROR(CompensationAnalysis[[#This Row],[Current Base Salary]]-CompensationAnalysis[[#This Row],[Target Market Salary]],"")</f>
        <v>0</v>
      </c>
      <c r="R489" s="12"/>
      <c r="S489" s="63">
        <f t="shared" si="25"/>
        <v>0</v>
      </c>
      <c r="T489" s="63">
        <f>CompensationAnalysis[[#This Row],[Base Increase Amount $]]+CompensationAnalysis[[#This Row],[Current Base Salary]]</f>
        <v>0</v>
      </c>
      <c r="U489" s="67" t="str">
        <f>IFERROR(((CompensationAnalysis[[#This Row],[Current Base Salary]]+CompensationAnalysis[[#This Row],[Base Increase Amount $]]))/CompensationAnalysis[[#This Row],[Target Market Salary]],"")</f>
        <v/>
      </c>
      <c r="V489" s="28"/>
      <c r="X489" s="28"/>
    </row>
    <row r="490" spans="1:24" ht="13.8" x14ac:dyDescent="0.25">
      <c r="A490" s="8"/>
      <c r="B490" s="8"/>
      <c r="C490" s="8"/>
      <c r="D490" s="8"/>
      <c r="E490" s="8"/>
      <c r="F490" s="8"/>
      <c r="G490" s="10"/>
      <c r="H490" s="29" t="str">
        <f>IFERROR(VLOOKUP(F490,'Jobs to Benchmark'!#REF!,1,FALSE),"")</f>
        <v/>
      </c>
      <c r="I490" s="15"/>
      <c r="J490" s="63"/>
      <c r="K490" s="63"/>
      <c r="L490" s="64"/>
      <c r="M490" s="65"/>
      <c r="N490" s="63"/>
      <c r="O490" s="66" t="str">
        <f>IFERROR(CompensationAnalysis[[#This Row],[Salary Band Average]]/CompensationAnalysis[[#This Row],[Target Market Salary]],"")</f>
        <v/>
      </c>
      <c r="P490" s="67" t="str">
        <f t="shared" si="24"/>
        <v/>
      </c>
      <c r="Q490" s="63">
        <f>IFERROR(CompensationAnalysis[[#This Row],[Current Base Salary]]-CompensationAnalysis[[#This Row],[Target Market Salary]],"")</f>
        <v>0</v>
      </c>
      <c r="R490" s="12"/>
      <c r="S490" s="63">
        <f t="shared" si="25"/>
        <v>0</v>
      </c>
      <c r="T490" s="63">
        <f>CompensationAnalysis[[#This Row],[Base Increase Amount $]]+CompensationAnalysis[[#This Row],[Current Base Salary]]</f>
        <v>0</v>
      </c>
      <c r="U490" s="67" t="str">
        <f>IFERROR(((CompensationAnalysis[[#This Row],[Current Base Salary]]+CompensationAnalysis[[#This Row],[Base Increase Amount $]]))/CompensationAnalysis[[#This Row],[Target Market Salary]],"")</f>
        <v/>
      </c>
      <c r="V490" s="28"/>
      <c r="X490" s="28"/>
    </row>
    <row r="491" spans="1:24" ht="13.8" x14ac:dyDescent="0.25">
      <c r="A491" s="8"/>
      <c r="B491" s="8"/>
      <c r="C491" s="8"/>
      <c r="D491" s="8"/>
      <c r="E491" s="8"/>
      <c r="F491" s="8"/>
      <c r="G491" s="10"/>
      <c r="H491" s="29" t="str">
        <f>IFERROR(VLOOKUP(F491,'Jobs to Benchmark'!#REF!,1,FALSE),"")</f>
        <v/>
      </c>
      <c r="I491" s="15"/>
      <c r="J491" s="63"/>
      <c r="K491" s="63"/>
      <c r="L491" s="64"/>
      <c r="M491" s="65"/>
      <c r="N491" s="63"/>
      <c r="O491" s="66" t="str">
        <f>IFERROR(CompensationAnalysis[[#This Row],[Salary Band Average]]/CompensationAnalysis[[#This Row],[Target Market Salary]],"")</f>
        <v/>
      </c>
      <c r="P491" s="67" t="str">
        <f t="shared" si="24"/>
        <v/>
      </c>
      <c r="Q491" s="63">
        <f>IFERROR(CompensationAnalysis[[#This Row],[Current Base Salary]]-CompensationAnalysis[[#This Row],[Target Market Salary]],"")</f>
        <v>0</v>
      </c>
      <c r="R491" s="12"/>
      <c r="S491" s="63">
        <f t="shared" si="25"/>
        <v>0</v>
      </c>
      <c r="T491" s="63">
        <f>CompensationAnalysis[[#This Row],[Base Increase Amount $]]+CompensationAnalysis[[#This Row],[Current Base Salary]]</f>
        <v>0</v>
      </c>
      <c r="U491" s="67" t="str">
        <f>IFERROR(((CompensationAnalysis[[#This Row],[Current Base Salary]]+CompensationAnalysis[[#This Row],[Base Increase Amount $]]))/CompensationAnalysis[[#This Row],[Target Market Salary]],"")</f>
        <v/>
      </c>
      <c r="V491" s="28"/>
      <c r="X491" s="28"/>
    </row>
    <row r="492" spans="1:24" ht="13.8" x14ac:dyDescent="0.25">
      <c r="A492" s="8"/>
      <c r="B492" s="8"/>
      <c r="C492" s="8"/>
      <c r="D492" s="8"/>
      <c r="E492" s="8"/>
      <c r="F492" s="8"/>
      <c r="G492" s="10"/>
      <c r="H492" s="29" t="str">
        <f>IFERROR(VLOOKUP(F492,'Jobs to Benchmark'!#REF!,1,FALSE),"")</f>
        <v/>
      </c>
      <c r="I492" s="15"/>
      <c r="J492" s="63"/>
      <c r="K492" s="63"/>
      <c r="L492" s="64"/>
      <c r="M492" s="65"/>
      <c r="N492" s="63"/>
      <c r="O492" s="66" t="str">
        <f>IFERROR(CompensationAnalysis[[#This Row],[Salary Band Average]]/CompensationAnalysis[[#This Row],[Target Market Salary]],"")</f>
        <v/>
      </c>
      <c r="P492" s="67" t="str">
        <f t="shared" si="24"/>
        <v/>
      </c>
      <c r="Q492" s="63">
        <f>IFERROR(CompensationAnalysis[[#This Row],[Current Base Salary]]-CompensationAnalysis[[#This Row],[Target Market Salary]],"")</f>
        <v>0</v>
      </c>
      <c r="R492" s="12"/>
      <c r="S492" s="63">
        <f t="shared" si="25"/>
        <v>0</v>
      </c>
      <c r="T492" s="63">
        <f>CompensationAnalysis[[#This Row],[Base Increase Amount $]]+CompensationAnalysis[[#This Row],[Current Base Salary]]</f>
        <v>0</v>
      </c>
      <c r="U492" s="67" t="str">
        <f>IFERROR(((CompensationAnalysis[[#This Row],[Current Base Salary]]+CompensationAnalysis[[#This Row],[Base Increase Amount $]]))/CompensationAnalysis[[#This Row],[Target Market Salary]],"")</f>
        <v/>
      </c>
      <c r="V492" s="28"/>
      <c r="X492" s="28"/>
    </row>
    <row r="493" spans="1:24" ht="13.8" x14ac:dyDescent="0.25">
      <c r="A493" s="8"/>
      <c r="B493" s="8"/>
      <c r="C493" s="8"/>
      <c r="D493" s="8"/>
      <c r="E493" s="8"/>
      <c r="F493" s="8"/>
      <c r="G493" s="10"/>
      <c r="H493" s="29" t="str">
        <f>IFERROR(VLOOKUP(F493,'Jobs to Benchmark'!#REF!,1,FALSE),"")</f>
        <v/>
      </c>
      <c r="I493" s="15"/>
      <c r="J493" s="63"/>
      <c r="K493" s="63"/>
      <c r="L493" s="64"/>
      <c r="M493" s="65"/>
      <c r="N493" s="63"/>
      <c r="O493" s="66" t="str">
        <f>IFERROR(CompensationAnalysis[[#This Row],[Salary Band Average]]/CompensationAnalysis[[#This Row],[Target Market Salary]],"")</f>
        <v/>
      </c>
      <c r="P493" s="67" t="str">
        <f t="shared" si="24"/>
        <v/>
      </c>
      <c r="Q493" s="63">
        <f>IFERROR(CompensationAnalysis[[#This Row],[Current Base Salary]]-CompensationAnalysis[[#This Row],[Target Market Salary]],"")</f>
        <v>0</v>
      </c>
      <c r="R493" s="12"/>
      <c r="S493" s="63">
        <f t="shared" si="25"/>
        <v>0</v>
      </c>
      <c r="T493" s="63">
        <f>CompensationAnalysis[[#This Row],[Base Increase Amount $]]+CompensationAnalysis[[#This Row],[Current Base Salary]]</f>
        <v>0</v>
      </c>
      <c r="U493" s="67" t="str">
        <f>IFERROR(((CompensationAnalysis[[#This Row],[Current Base Salary]]+CompensationAnalysis[[#This Row],[Base Increase Amount $]]))/CompensationAnalysis[[#This Row],[Target Market Salary]],"")</f>
        <v/>
      </c>
      <c r="V493" s="28"/>
      <c r="X493" s="28"/>
    </row>
    <row r="494" spans="1:24" ht="13.8" x14ac:dyDescent="0.25">
      <c r="A494" s="8"/>
      <c r="B494" s="8"/>
      <c r="C494" s="8"/>
      <c r="D494" s="8"/>
      <c r="E494" s="8"/>
      <c r="F494" s="8"/>
      <c r="G494" s="10"/>
      <c r="H494" s="29" t="str">
        <f>IFERROR(VLOOKUP(F494,'Jobs to Benchmark'!#REF!,1,FALSE),"")</f>
        <v/>
      </c>
      <c r="I494" s="15"/>
      <c r="J494" s="63"/>
      <c r="K494" s="63"/>
      <c r="L494" s="64"/>
      <c r="M494" s="65"/>
      <c r="N494" s="63"/>
      <c r="O494" s="66" t="str">
        <f>IFERROR(CompensationAnalysis[[#This Row],[Salary Band Average]]/CompensationAnalysis[[#This Row],[Target Market Salary]],"")</f>
        <v/>
      </c>
      <c r="P494" s="67" t="str">
        <f t="shared" si="24"/>
        <v/>
      </c>
      <c r="Q494" s="63">
        <f>IFERROR(CompensationAnalysis[[#This Row],[Current Base Salary]]-CompensationAnalysis[[#This Row],[Target Market Salary]],"")</f>
        <v>0</v>
      </c>
      <c r="R494" s="12"/>
      <c r="S494" s="63">
        <f t="shared" si="25"/>
        <v>0</v>
      </c>
      <c r="T494" s="63">
        <f>CompensationAnalysis[[#This Row],[Base Increase Amount $]]+CompensationAnalysis[[#This Row],[Current Base Salary]]</f>
        <v>0</v>
      </c>
      <c r="U494" s="67" t="str">
        <f>IFERROR(((CompensationAnalysis[[#This Row],[Current Base Salary]]+CompensationAnalysis[[#This Row],[Base Increase Amount $]]))/CompensationAnalysis[[#This Row],[Target Market Salary]],"")</f>
        <v/>
      </c>
      <c r="V494" s="28"/>
      <c r="X494" s="28"/>
    </row>
    <row r="495" spans="1:24" ht="13.8" x14ac:dyDescent="0.25">
      <c r="A495" s="8"/>
      <c r="B495" s="8"/>
      <c r="C495" s="8"/>
      <c r="D495" s="8"/>
      <c r="E495" s="8"/>
      <c r="F495" s="8"/>
      <c r="G495" s="10"/>
      <c r="H495" s="29" t="str">
        <f>IFERROR(VLOOKUP(F495,'Jobs to Benchmark'!#REF!,1,FALSE),"")</f>
        <v/>
      </c>
      <c r="I495" s="15"/>
      <c r="J495" s="63"/>
      <c r="K495" s="63"/>
      <c r="L495" s="64"/>
      <c r="M495" s="65"/>
      <c r="N495" s="63"/>
      <c r="O495" s="66" t="str">
        <f>IFERROR(CompensationAnalysis[[#This Row],[Salary Band Average]]/CompensationAnalysis[[#This Row],[Target Market Salary]],"")</f>
        <v/>
      </c>
      <c r="P495" s="67" t="str">
        <f t="shared" si="24"/>
        <v/>
      </c>
      <c r="Q495" s="63">
        <f>IFERROR(CompensationAnalysis[[#This Row],[Current Base Salary]]-CompensationAnalysis[[#This Row],[Target Market Salary]],"")</f>
        <v>0</v>
      </c>
      <c r="R495" s="12"/>
      <c r="S495" s="63">
        <f t="shared" si="25"/>
        <v>0</v>
      </c>
      <c r="T495" s="63">
        <f>CompensationAnalysis[[#This Row],[Base Increase Amount $]]+CompensationAnalysis[[#This Row],[Current Base Salary]]</f>
        <v>0</v>
      </c>
      <c r="U495" s="67" t="str">
        <f>IFERROR(((CompensationAnalysis[[#This Row],[Current Base Salary]]+CompensationAnalysis[[#This Row],[Base Increase Amount $]]))/CompensationAnalysis[[#This Row],[Target Market Salary]],"")</f>
        <v/>
      </c>
      <c r="V495" s="28"/>
      <c r="X495" s="28"/>
    </row>
    <row r="496" spans="1:24" ht="13.8" x14ac:dyDescent="0.25">
      <c r="A496" s="8"/>
      <c r="B496" s="8"/>
      <c r="C496" s="8"/>
      <c r="D496" s="8"/>
      <c r="E496" s="8"/>
      <c r="F496" s="8"/>
      <c r="G496" s="10"/>
      <c r="H496" s="29" t="str">
        <f>IFERROR(VLOOKUP(F496,'Jobs to Benchmark'!#REF!,1,FALSE),"")</f>
        <v/>
      </c>
      <c r="I496" s="15"/>
      <c r="J496" s="63"/>
      <c r="K496" s="63"/>
      <c r="L496" s="64"/>
      <c r="M496" s="65"/>
      <c r="N496" s="63"/>
      <c r="O496" s="66" t="str">
        <f>IFERROR(CompensationAnalysis[[#This Row],[Salary Band Average]]/CompensationAnalysis[[#This Row],[Target Market Salary]],"")</f>
        <v/>
      </c>
      <c r="P496" s="67" t="str">
        <f t="shared" si="24"/>
        <v/>
      </c>
      <c r="Q496" s="63">
        <f>IFERROR(CompensationAnalysis[[#This Row],[Current Base Salary]]-CompensationAnalysis[[#This Row],[Target Market Salary]],"")</f>
        <v>0</v>
      </c>
      <c r="R496" s="12"/>
      <c r="S496" s="63">
        <f t="shared" si="25"/>
        <v>0</v>
      </c>
      <c r="T496" s="63">
        <f>CompensationAnalysis[[#This Row],[Base Increase Amount $]]+CompensationAnalysis[[#This Row],[Current Base Salary]]</f>
        <v>0</v>
      </c>
      <c r="U496" s="67" t="str">
        <f>IFERROR(((CompensationAnalysis[[#This Row],[Current Base Salary]]+CompensationAnalysis[[#This Row],[Base Increase Amount $]]))/CompensationAnalysis[[#This Row],[Target Market Salary]],"")</f>
        <v/>
      </c>
      <c r="V496" s="28"/>
      <c r="X496" s="28"/>
    </row>
    <row r="497" spans="1:24" ht="13.8" x14ac:dyDescent="0.25">
      <c r="A497" s="8"/>
      <c r="B497" s="8"/>
      <c r="C497" s="8"/>
      <c r="D497" s="8"/>
      <c r="E497" s="8"/>
      <c r="F497" s="8"/>
      <c r="G497" s="10"/>
      <c r="H497" s="29" t="str">
        <f>IFERROR(VLOOKUP(F497,'Jobs to Benchmark'!#REF!,1,FALSE),"")</f>
        <v/>
      </c>
      <c r="I497" s="15"/>
      <c r="J497" s="63"/>
      <c r="K497" s="63"/>
      <c r="L497" s="64"/>
      <c r="M497" s="65"/>
      <c r="N497" s="63"/>
      <c r="O497" s="66" t="str">
        <f>IFERROR(CompensationAnalysis[[#This Row],[Salary Band Average]]/CompensationAnalysis[[#This Row],[Target Market Salary]],"")</f>
        <v/>
      </c>
      <c r="P497" s="67" t="str">
        <f t="shared" si="24"/>
        <v/>
      </c>
      <c r="Q497" s="63">
        <f>IFERROR(CompensationAnalysis[[#This Row],[Current Base Salary]]-CompensationAnalysis[[#This Row],[Target Market Salary]],"")</f>
        <v>0</v>
      </c>
      <c r="R497" s="12"/>
      <c r="S497" s="63">
        <f t="shared" si="25"/>
        <v>0</v>
      </c>
      <c r="T497" s="63">
        <f>CompensationAnalysis[[#This Row],[Base Increase Amount $]]+CompensationAnalysis[[#This Row],[Current Base Salary]]</f>
        <v>0</v>
      </c>
      <c r="U497" s="67" t="str">
        <f>IFERROR(((CompensationAnalysis[[#This Row],[Current Base Salary]]+CompensationAnalysis[[#This Row],[Base Increase Amount $]]))/CompensationAnalysis[[#This Row],[Target Market Salary]],"")</f>
        <v/>
      </c>
      <c r="V497" s="28"/>
      <c r="X497" s="28"/>
    </row>
    <row r="498" spans="1:24" ht="13.8" x14ac:dyDescent="0.25">
      <c r="A498" s="8"/>
      <c r="B498" s="8"/>
      <c r="C498" s="8"/>
      <c r="D498" s="8"/>
      <c r="E498" s="8"/>
      <c r="F498" s="8"/>
      <c r="G498" s="10"/>
      <c r="H498" s="29" t="str">
        <f>IFERROR(VLOOKUP(F498,'Jobs to Benchmark'!#REF!,1,FALSE),"")</f>
        <v/>
      </c>
      <c r="I498" s="15"/>
      <c r="J498" s="63"/>
      <c r="K498" s="63"/>
      <c r="L498" s="64"/>
      <c r="M498" s="65"/>
      <c r="N498" s="63"/>
      <c r="O498" s="66" t="str">
        <f>IFERROR(CompensationAnalysis[[#This Row],[Salary Band Average]]/CompensationAnalysis[[#This Row],[Target Market Salary]],"")</f>
        <v/>
      </c>
      <c r="P498" s="67" t="str">
        <f t="shared" si="24"/>
        <v/>
      </c>
      <c r="Q498" s="63">
        <f>IFERROR(CompensationAnalysis[[#This Row],[Current Base Salary]]-CompensationAnalysis[[#This Row],[Target Market Salary]],"")</f>
        <v>0</v>
      </c>
      <c r="R498" s="12"/>
      <c r="S498" s="63">
        <f t="shared" si="25"/>
        <v>0</v>
      </c>
      <c r="T498" s="63">
        <f>CompensationAnalysis[[#This Row],[Base Increase Amount $]]+CompensationAnalysis[[#This Row],[Current Base Salary]]</f>
        <v>0</v>
      </c>
      <c r="U498" s="67" t="str">
        <f>IFERROR(((CompensationAnalysis[[#This Row],[Current Base Salary]]+CompensationAnalysis[[#This Row],[Base Increase Amount $]]))/CompensationAnalysis[[#This Row],[Target Market Salary]],"")</f>
        <v/>
      </c>
      <c r="V498" s="28"/>
      <c r="X498" s="28"/>
    </row>
    <row r="499" spans="1:24" ht="13.8" x14ac:dyDescent="0.25">
      <c r="A499" s="8"/>
      <c r="B499" s="8"/>
      <c r="C499" s="8"/>
      <c r="D499" s="8"/>
      <c r="E499" s="8"/>
      <c r="F499" s="8"/>
      <c r="G499" s="10"/>
      <c r="H499" s="29" t="str">
        <f>IFERROR(VLOOKUP(F499,'Jobs to Benchmark'!#REF!,1,FALSE),"")</f>
        <v/>
      </c>
      <c r="I499" s="15"/>
      <c r="J499" s="63"/>
      <c r="K499" s="63"/>
      <c r="L499" s="64"/>
      <c r="M499" s="65"/>
      <c r="N499" s="63"/>
      <c r="O499" s="66" t="str">
        <f>IFERROR(CompensationAnalysis[[#This Row],[Salary Band Average]]/CompensationAnalysis[[#This Row],[Target Market Salary]],"")</f>
        <v/>
      </c>
      <c r="P499" s="67" t="str">
        <f t="shared" si="24"/>
        <v/>
      </c>
      <c r="Q499" s="63">
        <f>IFERROR(CompensationAnalysis[[#This Row],[Current Base Salary]]-CompensationAnalysis[[#This Row],[Target Market Salary]],"")</f>
        <v>0</v>
      </c>
      <c r="R499" s="12"/>
      <c r="S499" s="63">
        <f t="shared" si="25"/>
        <v>0</v>
      </c>
      <c r="T499" s="63">
        <f>CompensationAnalysis[[#This Row],[Base Increase Amount $]]+CompensationAnalysis[[#This Row],[Current Base Salary]]</f>
        <v>0</v>
      </c>
      <c r="U499" s="67" t="str">
        <f>IFERROR(((CompensationAnalysis[[#This Row],[Current Base Salary]]+CompensationAnalysis[[#This Row],[Base Increase Amount $]]))/CompensationAnalysis[[#This Row],[Target Market Salary]],"")</f>
        <v/>
      </c>
      <c r="V499" s="28"/>
      <c r="X499" s="28"/>
    </row>
    <row r="500" spans="1:24" ht="13.8" x14ac:dyDescent="0.25">
      <c r="A500" s="8"/>
      <c r="B500" s="8"/>
      <c r="C500" s="8"/>
      <c r="D500" s="8"/>
      <c r="E500" s="8"/>
      <c r="F500" s="8"/>
      <c r="G500" s="10"/>
      <c r="H500" s="29" t="str">
        <f>IFERROR(VLOOKUP(F500,'Jobs to Benchmark'!#REF!,1,FALSE),"")</f>
        <v/>
      </c>
      <c r="I500" s="15"/>
      <c r="J500" s="63"/>
      <c r="K500" s="63"/>
      <c r="L500" s="64"/>
      <c r="M500" s="65"/>
      <c r="N500" s="63"/>
      <c r="O500" s="66" t="str">
        <f>IFERROR(CompensationAnalysis[[#This Row],[Salary Band Average]]/CompensationAnalysis[[#This Row],[Target Market Salary]],"")</f>
        <v/>
      </c>
      <c r="P500" s="67" t="str">
        <f t="shared" si="24"/>
        <v/>
      </c>
      <c r="Q500" s="63">
        <f>IFERROR(CompensationAnalysis[[#This Row],[Current Base Salary]]-CompensationAnalysis[[#This Row],[Target Market Salary]],"")</f>
        <v>0</v>
      </c>
      <c r="R500" s="12"/>
      <c r="S500" s="63">
        <f t="shared" si="25"/>
        <v>0</v>
      </c>
      <c r="T500" s="63">
        <f>CompensationAnalysis[[#This Row],[Base Increase Amount $]]+CompensationAnalysis[[#This Row],[Current Base Salary]]</f>
        <v>0</v>
      </c>
      <c r="U500" s="67" t="str">
        <f>IFERROR(((CompensationAnalysis[[#This Row],[Current Base Salary]]+CompensationAnalysis[[#This Row],[Base Increase Amount $]]))/CompensationAnalysis[[#This Row],[Target Market Salary]],"")</f>
        <v/>
      </c>
      <c r="V500" s="28"/>
      <c r="X500" s="28"/>
    </row>
    <row r="501" spans="1:24" ht="13.8" x14ac:dyDescent="0.25">
      <c r="A501" s="8"/>
      <c r="B501" s="8"/>
      <c r="C501" s="8"/>
      <c r="D501" s="8"/>
      <c r="E501" s="8"/>
      <c r="F501" s="8"/>
      <c r="G501" s="10"/>
      <c r="H501" s="29" t="str">
        <f>IFERROR(VLOOKUP(F501,'Jobs to Benchmark'!#REF!,1,FALSE),"")</f>
        <v/>
      </c>
      <c r="I501" s="15"/>
      <c r="J501" s="63"/>
      <c r="K501" s="63"/>
      <c r="L501" s="64"/>
      <c r="M501" s="65"/>
      <c r="N501" s="63"/>
      <c r="O501" s="66" t="str">
        <f>IFERROR(CompensationAnalysis[[#This Row],[Salary Band Average]]/CompensationAnalysis[[#This Row],[Target Market Salary]],"")</f>
        <v/>
      </c>
      <c r="P501" s="67" t="str">
        <f t="shared" si="24"/>
        <v/>
      </c>
      <c r="Q501" s="63">
        <f>IFERROR(CompensationAnalysis[[#This Row],[Current Base Salary]]-CompensationAnalysis[[#This Row],[Target Market Salary]],"")</f>
        <v>0</v>
      </c>
      <c r="R501" s="12"/>
      <c r="S501" s="63">
        <f t="shared" si="25"/>
        <v>0</v>
      </c>
      <c r="T501" s="63">
        <f>CompensationAnalysis[[#This Row],[Base Increase Amount $]]+CompensationAnalysis[[#This Row],[Current Base Salary]]</f>
        <v>0</v>
      </c>
      <c r="U501" s="67" t="str">
        <f>IFERROR(((CompensationAnalysis[[#This Row],[Current Base Salary]]+CompensationAnalysis[[#This Row],[Base Increase Amount $]]))/CompensationAnalysis[[#This Row],[Target Market Salary]],"")</f>
        <v/>
      </c>
      <c r="V501" s="28"/>
      <c r="X501" s="28"/>
    </row>
    <row r="502" spans="1:24" ht="13.8" x14ac:dyDescent="0.25">
      <c r="A502" s="8"/>
      <c r="B502" s="8"/>
      <c r="C502" s="8"/>
      <c r="D502" s="8"/>
      <c r="E502" s="8"/>
      <c r="F502" s="8"/>
      <c r="G502" s="10"/>
      <c r="H502" s="29" t="str">
        <f>IFERROR(VLOOKUP(F502,'Jobs to Benchmark'!#REF!,1,FALSE),"")</f>
        <v/>
      </c>
      <c r="I502" s="15"/>
      <c r="J502" s="63"/>
      <c r="K502" s="63"/>
      <c r="L502" s="64"/>
      <c r="M502" s="65"/>
      <c r="N502" s="63"/>
      <c r="O502" s="66" t="str">
        <f>IFERROR(CompensationAnalysis[[#This Row],[Salary Band Average]]/CompensationAnalysis[[#This Row],[Target Market Salary]],"")</f>
        <v/>
      </c>
      <c r="P502" s="67" t="str">
        <f t="shared" si="24"/>
        <v/>
      </c>
      <c r="Q502" s="63">
        <f>IFERROR(CompensationAnalysis[[#This Row],[Current Base Salary]]-CompensationAnalysis[[#This Row],[Target Market Salary]],"")</f>
        <v>0</v>
      </c>
      <c r="R502" s="12"/>
      <c r="S502" s="63">
        <f t="shared" si="25"/>
        <v>0</v>
      </c>
      <c r="T502" s="63">
        <f>CompensationAnalysis[[#This Row],[Base Increase Amount $]]+CompensationAnalysis[[#This Row],[Current Base Salary]]</f>
        <v>0</v>
      </c>
      <c r="U502" s="67" t="str">
        <f>IFERROR(((CompensationAnalysis[[#This Row],[Current Base Salary]]+CompensationAnalysis[[#This Row],[Base Increase Amount $]]))/CompensationAnalysis[[#This Row],[Target Market Salary]],"")</f>
        <v/>
      </c>
      <c r="V502" s="28"/>
      <c r="X502" s="28"/>
    </row>
    <row r="503" spans="1:24" ht="13.8" x14ac:dyDescent="0.25">
      <c r="A503" s="8"/>
      <c r="B503" s="8"/>
      <c r="C503" s="8"/>
      <c r="D503" s="8"/>
      <c r="E503" s="8"/>
      <c r="F503" s="8"/>
      <c r="G503" s="10"/>
      <c r="H503" s="29" t="str">
        <f>IFERROR(VLOOKUP(F503,'Jobs to Benchmark'!#REF!,1,FALSE),"")</f>
        <v/>
      </c>
      <c r="I503" s="15"/>
      <c r="J503" s="63"/>
      <c r="K503" s="63"/>
      <c r="L503" s="64"/>
      <c r="M503" s="65"/>
      <c r="N503" s="63"/>
      <c r="O503" s="66" t="str">
        <f>IFERROR(CompensationAnalysis[[#This Row],[Salary Band Average]]/CompensationAnalysis[[#This Row],[Target Market Salary]],"")</f>
        <v/>
      </c>
      <c r="P503" s="67" t="str">
        <f t="shared" si="24"/>
        <v/>
      </c>
      <c r="Q503" s="63">
        <f>IFERROR(CompensationAnalysis[[#This Row],[Current Base Salary]]-CompensationAnalysis[[#This Row],[Target Market Salary]],"")</f>
        <v>0</v>
      </c>
      <c r="R503" s="12"/>
      <c r="S503" s="63">
        <f t="shared" si="25"/>
        <v>0</v>
      </c>
      <c r="T503" s="63">
        <f>CompensationAnalysis[[#This Row],[Base Increase Amount $]]+CompensationAnalysis[[#This Row],[Current Base Salary]]</f>
        <v>0</v>
      </c>
      <c r="U503" s="67" t="str">
        <f>IFERROR(((CompensationAnalysis[[#This Row],[Current Base Salary]]+CompensationAnalysis[[#This Row],[Base Increase Amount $]]))/CompensationAnalysis[[#This Row],[Target Market Salary]],"")</f>
        <v/>
      </c>
      <c r="V503" s="28"/>
      <c r="X503" s="28"/>
    </row>
    <row r="504" spans="1:24" ht="13.8" x14ac:dyDescent="0.25">
      <c r="A504" s="8"/>
      <c r="B504" s="8"/>
      <c r="C504" s="8"/>
      <c r="D504" s="8"/>
      <c r="E504" s="8"/>
      <c r="F504" s="8"/>
      <c r="G504" s="10"/>
      <c r="H504" s="29" t="str">
        <f>IFERROR(VLOOKUP(F504,'Jobs to Benchmark'!#REF!,1,FALSE),"")</f>
        <v/>
      </c>
      <c r="I504" s="15"/>
      <c r="J504" s="63"/>
      <c r="K504" s="63"/>
      <c r="L504" s="64"/>
      <c r="M504" s="65"/>
      <c r="N504" s="63"/>
      <c r="O504" s="66" t="str">
        <f>IFERROR(CompensationAnalysis[[#This Row],[Salary Band Average]]/CompensationAnalysis[[#This Row],[Target Market Salary]],"")</f>
        <v/>
      </c>
      <c r="P504" s="67" t="str">
        <f t="shared" si="24"/>
        <v/>
      </c>
      <c r="Q504" s="63">
        <f>IFERROR(CompensationAnalysis[[#This Row],[Current Base Salary]]-CompensationAnalysis[[#This Row],[Target Market Salary]],"")</f>
        <v>0</v>
      </c>
      <c r="R504" s="12"/>
      <c r="S504" s="63">
        <f t="shared" si="25"/>
        <v>0</v>
      </c>
      <c r="T504" s="63">
        <f>CompensationAnalysis[[#This Row],[Base Increase Amount $]]+CompensationAnalysis[[#This Row],[Current Base Salary]]</f>
        <v>0</v>
      </c>
      <c r="U504" s="67" t="str">
        <f>IFERROR(((CompensationAnalysis[[#This Row],[Current Base Salary]]+CompensationAnalysis[[#This Row],[Base Increase Amount $]]))/CompensationAnalysis[[#This Row],[Target Market Salary]],"")</f>
        <v/>
      </c>
      <c r="V504" s="28"/>
      <c r="X504" s="28"/>
    </row>
    <row r="505" spans="1:24" ht="13.8" x14ac:dyDescent="0.25">
      <c r="A505" s="8"/>
      <c r="B505" s="8"/>
      <c r="C505" s="8"/>
      <c r="D505" s="8"/>
      <c r="E505" s="8"/>
      <c r="F505" s="8"/>
      <c r="G505" s="10"/>
      <c r="H505" s="29" t="str">
        <f>IFERROR(VLOOKUP(F505,'Jobs to Benchmark'!#REF!,1,FALSE),"")</f>
        <v/>
      </c>
      <c r="I505" s="15"/>
      <c r="J505" s="63"/>
      <c r="K505" s="63"/>
      <c r="L505" s="64"/>
      <c r="M505" s="65"/>
      <c r="N505" s="63"/>
      <c r="O505" s="66" t="str">
        <f>IFERROR(CompensationAnalysis[[#This Row],[Salary Band Average]]/CompensationAnalysis[[#This Row],[Target Market Salary]],"")</f>
        <v/>
      </c>
      <c r="P505" s="67" t="str">
        <f t="shared" si="24"/>
        <v/>
      </c>
      <c r="Q505" s="63">
        <f>IFERROR(CompensationAnalysis[[#This Row],[Current Base Salary]]-CompensationAnalysis[[#This Row],[Target Market Salary]],"")</f>
        <v>0</v>
      </c>
      <c r="R505" s="12"/>
      <c r="S505" s="63">
        <f t="shared" si="25"/>
        <v>0</v>
      </c>
      <c r="T505" s="63">
        <f>CompensationAnalysis[[#This Row],[Base Increase Amount $]]+CompensationAnalysis[[#This Row],[Current Base Salary]]</f>
        <v>0</v>
      </c>
      <c r="U505" s="67" t="str">
        <f>IFERROR(((CompensationAnalysis[[#This Row],[Current Base Salary]]+CompensationAnalysis[[#This Row],[Base Increase Amount $]]))/CompensationAnalysis[[#This Row],[Target Market Salary]],"")</f>
        <v/>
      </c>
      <c r="V505" s="28"/>
      <c r="X505" s="28"/>
    </row>
    <row r="506" spans="1:24" ht="13.8" x14ac:dyDescent="0.25">
      <c r="A506" s="8"/>
      <c r="B506" s="8"/>
      <c r="C506" s="8"/>
      <c r="D506" s="8"/>
      <c r="E506" s="8"/>
      <c r="F506" s="8"/>
      <c r="G506" s="10"/>
      <c r="H506" s="29" t="str">
        <f>IFERROR(VLOOKUP(F506,'Jobs to Benchmark'!#REF!,1,FALSE),"")</f>
        <v/>
      </c>
      <c r="I506" s="15"/>
      <c r="J506" s="63"/>
      <c r="K506" s="63"/>
      <c r="L506" s="64"/>
      <c r="M506" s="65"/>
      <c r="N506" s="63"/>
      <c r="O506" s="66" t="str">
        <f>IFERROR(CompensationAnalysis[[#This Row],[Salary Band Average]]/CompensationAnalysis[[#This Row],[Target Market Salary]],"")</f>
        <v/>
      </c>
      <c r="P506" s="67" t="str">
        <f t="shared" si="24"/>
        <v/>
      </c>
      <c r="Q506" s="63">
        <f>IFERROR(CompensationAnalysis[[#This Row],[Current Base Salary]]-CompensationAnalysis[[#This Row],[Target Market Salary]],"")</f>
        <v>0</v>
      </c>
      <c r="R506" s="12"/>
      <c r="S506" s="63">
        <f t="shared" si="25"/>
        <v>0</v>
      </c>
      <c r="T506" s="63">
        <f>CompensationAnalysis[[#This Row],[Base Increase Amount $]]+CompensationAnalysis[[#This Row],[Current Base Salary]]</f>
        <v>0</v>
      </c>
      <c r="U506" s="67" t="str">
        <f>IFERROR(((CompensationAnalysis[[#This Row],[Current Base Salary]]+CompensationAnalysis[[#This Row],[Base Increase Amount $]]))/CompensationAnalysis[[#This Row],[Target Market Salary]],"")</f>
        <v/>
      </c>
      <c r="V506" s="28"/>
      <c r="X506" s="28"/>
    </row>
    <row r="507" spans="1:24" ht="13.8" x14ac:dyDescent="0.25">
      <c r="A507" s="8"/>
      <c r="B507" s="8"/>
      <c r="C507" s="8"/>
      <c r="D507" s="8"/>
      <c r="E507" s="8"/>
      <c r="F507" s="8"/>
      <c r="G507" s="10"/>
      <c r="H507" s="29" t="str">
        <f>IFERROR(VLOOKUP(F507,'Jobs to Benchmark'!#REF!,1,FALSE),"")</f>
        <v/>
      </c>
      <c r="I507" s="15"/>
      <c r="J507" s="63"/>
      <c r="K507" s="63"/>
      <c r="L507" s="64"/>
      <c r="M507" s="65"/>
      <c r="N507" s="63"/>
      <c r="O507" s="66" t="str">
        <f>IFERROR(CompensationAnalysis[[#This Row],[Salary Band Average]]/CompensationAnalysis[[#This Row],[Target Market Salary]],"")</f>
        <v/>
      </c>
      <c r="P507" s="67" t="str">
        <f t="shared" si="24"/>
        <v/>
      </c>
      <c r="Q507" s="63">
        <f>IFERROR(CompensationAnalysis[[#This Row],[Current Base Salary]]-CompensationAnalysis[[#This Row],[Target Market Salary]],"")</f>
        <v>0</v>
      </c>
      <c r="R507" s="12"/>
      <c r="S507" s="63">
        <f t="shared" si="25"/>
        <v>0</v>
      </c>
      <c r="T507" s="63">
        <f>CompensationAnalysis[[#This Row],[Base Increase Amount $]]+CompensationAnalysis[[#This Row],[Current Base Salary]]</f>
        <v>0</v>
      </c>
      <c r="U507" s="67" t="str">
        <f>IFERROR(((CompensationAnalysis[[#This Row],[Current Base Salary]]+CompensationAnalysis[[#This Row],[Base Increase Amount $]]))/CompensationAnalysis[[#This Row],[Target Market Salary]],"")</f>
        <v/>
      </c>
      <c r="V507" s="28"/>
      <c r="X507" s="28"/>
    </row>
    <row r="508" spans="1:24" ht="13.8" x14ac:dyDescent="0.25">
      <c r="A508" s="8"/>
      <c r="B508" s="8"/>
      <c r="C508" s="8"/>
      <c r="D508" s="8"/>
      <c r="E508" s="8"/>
      <c r="F508" s="8"/>
      <c r="G508" s="10"/>
      <c r="H508" s="29" t="str">
        <f>IFERROR(VLOOKUP(F508,'Jobs to Benchmark'!#REF!,1,FALSE),"")</f>
        <v/>
      </c>
      <c r="I508" s="15"/>
      <c r="J508" s="63"/>
      <c r="K508" s="63"/>
      <c r="L508" s="64"/>
      <c r="M508" s="65"/>
      <c r="N508" s="63"/>
      <c r="O508" s="66" t="str">
        <f>IFERROR(CompensationAnalysis[[#This Row],[Salary Band Average]]/CompensationAnalysis[[#This Row],[Target Market Salary]],"")</f>
        <v/>
      </c>
      <c r="P508" s="67" t="str">
        <f t="shared" si="24"/>
        <v/>
      </c>
      <c r="Q508" s="63">
        <f>IFERROR(CompensationAnalysis[[#This Row],[Current Base Salary]]-CompensationAnalysis[[#This Row],[Target Market Salary]],"")</f>
        <v>0</v>
      </c>
      <c r="R508" s="12"/>
      <c r="S508" s="63">
        <f t="shared" si="25"/>
        <v>0</v>
      </c>
      <c r="T508" s="63">
        <f>CompensationAnalysis[[#This Row],[Base Increase Amount $]]+CompensationAnalysis[[#This Row],[Current Base Salary]]</f>
        <v>0</v>
      </c>
      <c r="U508" s="67" t="str">
        <f>IFERROR(((CompensationAnalysis[[#This Row],[Current Base Salary]]+CompensationAnalysis[[#This Row],[Base Increase Amount $]]))/CompensationAnalysis[[#This Row],[Target Market Salary]],"")</f>
        <v/>
      </c>
      <c r="V508" s="28"/>
      <c r="X508" s="28"/>
    </row>
    <row r="509" spans="1:24" ht="13.8" x14ac:dyDescent="0.25">
      <c r="A509" s="8"/>
      <c r="B509" s="8"/>
      <c r="C509" s="8"/>
      <c r="D509" s="8"/>
      <c r="E509" s="8"/>
      <c r="F509" s="8"/>
      <c r="G509" s="10"/>
      <c r="H509" s="29" t="str">
        <f>IFERROR(VLOOKUP(F509,'Jobs to Benchmark'!#REF!,1,FALSE),"")</f>
        <v/>
      </c>
      <c r="I509" s="15"/>
      <c r="J509" s="63"/>
      <c r="K509" s="63"/>
      <c r="L509" s="64"/>
      <c r="M509" s="65"/>
      <c r="N509" s="63"/>
      <c r="O509" s="66" t="str">
        <f>IFERROR(CompensationAnalysis[[#This Row],[Salary Band Average]]/CompensationAnalysis[[#This Row],[Target Market Salary]],"")</f>
        <v/>
      </c>
      <c r="P509" s="67" t="str">
        <f t="shared" si="24"/>
        <v/>
      </c>
      <c r="Q509" s="63">
        <f>IFERROR(CompensationAnalysis[[#This Row],[Current Base Salary]]-CompensationAnalysis[[#This Row],[Target Market Salary]],"")</f>
        <v>0</v>
      </c>
      <c r="R509" s="12"/>
      <c r="S509" s="63">
        <f t="shared" si="25"/>
        <v>0</v>
      </c>
      <c r="T509" s="63">
        <f>CompensationAnalysis[[#This Row],[Base Increase Amount $]]+CompensationAnalysis[[#This Row],[Current Base Salary]]</f>
        <v>0</v>
      </c>
      <c r="U509" s="67" t="str">
        <f>IFERROR(((CompensationAnalysis[[#This Row],[Current Base Salary]]+CompensationAnalysis[[#This Row],[Base Increase Amount $]]))/CompensationAnalysis[[#This Row],[Target Market Salary]],"")</f>
        <v/>
      </c>
      <c r="V509" s="28"/>
      <c r="X509" s="28"/>
    </row>
    <row r="510" spans="1:24" ht="13.8" x14ac:dyDescent="0.25">
      <c r="A510" s="8"/>
      <c r="B510" s="8"/>
      <c r="C510" s="8"/>
      <c r="D510" s="8"/>
      <c r="E510" s="8"/>
      <c r="F510" s="8"/>
      <c r="G510" s="10"/>
      <c r="H510" s="29" t="str">
        <f>IFERROR(VLOOKUP(F510,'Jobs to Benchmark'!#REF!,1,FALSE),"")</f>
        <v/>
      </c>
      <c r="I510" s="15"/>
      <c r="J510" s="63"/>
      <c r="K510" s="63"/>
      <c r="L510" s="64"/>
      <c r="M510" s="65"/>
      <c r="N510" s="63"/>
      <c r="O510" s="66" t="str">
        <f>IFERROR(CompensationAnalysis[[#This Row],[Salary Band Average]]/CompensationAnalysis[[#This Row],[Target Market Salary]],"")</f>
        <v/>
      </c>
      <c r="P510" s="67" t="str">
        <f t="shared" si="24"/>
        <v/>
      </c>
      <c r="Q510" s="63">
        <f>IFERROR(CompensationAnalysis[[#This Row],[Current Base Salary]]-CompensationAnalysis[[#This Row],[Target Market Salary]],"")</f>
        <v>0</v>
      </c>
      <c r="R510" s="12"/>
      <c r="S510" s="63">
        <f t="shared" si="25"/>
        <v>0</v>
      </c>
      <c r="T510" s="63">
        <f>CompensationAnalysis[[#This Row],[Base Increase Amount $]]+CompensationAnalysis[[#This Row],[Current Base Salary]]</f>
        <v>0</v>
      </c>
      <c r="U510" s="67" t="str">
        <f>IFERROR(((CompensationAnalysis[[#This Row],[Current Base Salary]]+CompensationAnalysis[[#This Row],[Base Increase Amount $]]))/CompensationAnalysis[[#This Row],[Target Market Salary]],"")</f>
        <v/>
      </c>
      <c r="V510" s="28"/>
      <c r="X510" s="28"/>
    </row>
    <row r="511" spans="1:24" ht="13.8" x14ac:dyDescent="0.25">
      <c r="A511" s="8"/>
      <c r="B511" s="8"/>
      <c r="C511" s="8"/>
      <c r="D511" s="8"/>
      <c r="E511" s="8"/>
      <c r="F511" s="8"/>
      <c r="G511" s="10"/>
      <c r="H511" s="29" t="str">
        <f>IFERROR(VLOOKUP(F511,'Jobs to Benchmark'!#REF!,1,FALSE),"")</f>
        <v/>
      </c>
      <c r="I511" s="15"/>
      <c r="J511" s="63"/>
      <c r="K511" s="63"/>
      <c r="L511" s="64"/>
      <c r="M511" s="65"/>
      <c r="N511" s="63"/>
      <c r="O511" s="66" t="str">
        <f>IFERROR(CompensationAnalysis[[#This Row],[Salary Band Average]]/CompensationAnalysis[[#This Row],[Target Market Salary]],"")</f>
        <v/>
      </c>
      <c r="P511" s="67" t="str">
        <f t="shared" si="24"/>
        <v/>
      </c>
      <c r="Q511" s="63">
        <f>IFERROR(CompensationAnalysis[[#This Row],[Current Base Salary]]-CompensationAnalysis[[#This Row],[Target Market Salary]],"")</f>
        <v>0</v>
      </c>
      <c r="R511" s="12"/>
      <c r="S511" s="63">
        <f t="shared" si="25"/>
        <v>0</v>
      </c>
      <c r="T511" s="63">
        <f>CompensationAnalysis[[#This Row],[Base Increase Amount $]]+CompensationAnalysis[[#This Row],[Current Base Salary]]</f>
        <v>0</v>
      </c>
      <c r="U511" s="67" t="str">
        <f>IFERROR(((CompensationAnalysis[[#This Row],[Current Base Salary]]+CompensationAnalysis[[#This Row],[Base Increase Amount $]]))/CompensationAnalysis[[#This Row],[Target Market Salary]],"")</f>
        <v/>
      </c>
      <c r="V511" s="28"/>
      <c r="X511" s="28"/>
    </row>
    <row r="512" spans="1:24" ht="13.8" x14ac:dyDescent="0.25">
      <c r="A512" s="8"/>
      <c r="B512" s="8"/>
      <c r="C512" s="8"/>
      <c r="D512" s="8"/>
      <c r="E512" s="8"/>
      <c r="F512" s="8"/>
      <c r="G512" s="10"/>
      <c r="H512" s="29" t="str">
        <f>IFERROR(VLOOKUP(F512,'Jobs to Benchmark'!#REF!,1,FALSE),"")</f>
        <v/>
      </c>
      <c r="I512" s="15"/>
      <c r="J512" s="63"/>
      <c r="K512" s="63"/>
      <c r="L512" s="64"/>
      <c r="M512" s="65"/>
      <c r="N512" s="63"/>
      <c r="O512" s="66" t="str">
        <f>IFERROR(CompensationAnalysis[[#This Row],[Salary Band Average]]/CompensationAnalysis[[#This Row],[Target Market Salary]],"")</f>
        <v/>
      </c>
      <c r="P512" s="67" t="str">
        <f t="shared" si="24"/>
        <v/>
      </c>
      <c r="Q512" s="63">
        <f>IFERROR(CompensationAnalysis[[#This Row],[Current Base Salary]]-CompensationAnalysis[[#This Row],[Target Market Salary]],"")</f>
        <v>0</v>
      </c>
      <c r="R512" s="12"/>
      <c r="S512" s="63">
        <f t="shared" si="25"/>
        <v>0</v>
      </c>
      <c r="T512" s="63">
        <f>CompensationAnalysis[[#This Row],[Base Increase Amount $]]+CompensationAnalysis[[#This Row],[Current Base Salary]]</f>
        <v>0</v>
      </c>
      <c r="U512" s="67" t="str">
        <f>IFERROR(((CompensationAnalysis[[#This Row],[Current Base Salary]]+CompensationAnalysis[[#This Row],[Base Increase Amount $]]))/CompensationAnalysis[[#This Row],[Target Market Salary]],"")</f>
        <v/>
      </c>
      <c r="V512" s="28"/>
      <c r="X512" s="28"/>
    </row>
    <row r="513" spans="1:24" ht="13.8" x14ac:dyDescent="0.25">
      <c r="A513" s="8"/>
      <c r="B513" s="8"/>
      <c r="C513" s="8"/>
      <c r="D513" s="8"/>
      <c r="E513" s="8"/>
      <c r="F513" s="8"/>
      <c r="G513" s="10"/>
      <c r="H513" s="29" t="str">
        <f>IFERROR(VLOOKUP(F513,'Jobs to Benchmark'!#REF!,1,FALSE),"")</f>
        <v/>
      </c>
      <c r="I513" s="15"/>
      <c r="J513" s="63"/>
      <c r="K513" s="63"/>
      <c r="L513" s="64"/>
      <c r="M513" s="65"/>
      <c r="N513" s="63"/>
      <c r="O513" s="66" t="str">
        <f>IFERROR(CompensationAnalysis[[#This Row],[Salary Band Average]]/CompensationAnalysis[[#This Row],[Target Market Salary]],"")</f>
        <v/>
      </c>
      <c r="P513" s="67" t="str">
        <f t="shared" si="24"/>
        <v/>
      </c>
      <c r="Q513" s="63">
        <f>IFERROR(CompensationAnalysis[[#This Row],[Current Base Salary]]-CompensationAnalysis[[#This Row],[Target Market Salary]],"")</f>
        <v>0</v>
      </c>
      <c r="R513" s="12"/>
      <c r="S513" s="63">
        <f t="shared" si="25"/>
        <v>0</v>
      </c>
      <c r="T513" s="63">
        <f>CompensationAnalysis[[#This Row],[Base Increase Amount $]]+CompensationAnalysis[[#This Row],[Current Base Salary]]</f>
        <v>0</v>
      </c>
      <c r="U513" s="67" t="str">
        <f>IFERROR(((CompensationAnalysis[[#This Row],[Current Base Salary]]+CompensationAnalysis[[#This Row],[Base Increase Amount $]]))/CompensationAnalysis[[#This Row],[Target Market Salary]],"")</f>
        <v/>
      </c>
      <c r="V513" s="28"/>
      <c r="X513" s="28"/>
    </row>
    <row r="514" spans="1:24" ht="13.8" x14ac:dyDescent="0.25">
      <c r="A514" s="8"/>
      <c r="B514" s="8"/>
      <c r="C514" s="8"/>
      <c r="D514" s="8"/>
      <c r="E514" s="8"/>
      <c r="F514" s="8"/>
      <c r="G514" s="10"/>
      <c r="H514" s="29" t="str">
        <f>IFERROR(VLOOKUP(F514,'Jobs to Benchmark'!#REF!,1,FALSE),"")</f>
        <v/>
      </c>
      <c r="I514" s="15"/>
      <c r="J514" s="63"/>
      <c r="K514" s="63"/>
      <c r="L514" s="64"/>
      <c r="M514" s="65"/>
      <c r="N514" s="63"/>
      <c r="O514" s="66" t="str">
        <f>IFERROR(CompensationAnalysis[[#This Row],[Salary Band Average]]/CompensationAnalysis[[#This Row],[Target Market Salary]],"")</f>
        <v/>
      </c>
      <c r="P514" s="67" t="str">
        <f t="shared" si="24"/>
        <v/>
      </c>
      <c r="Q514" s="63">
        <f>IFERROR(CompensationAnalysis[[#This Row],[Current Base Salary]]-CompensationAnalysis[[#This Row],[Target Market Salary]],"")</f>
        <v>0</v>
      </c>
      <c r="R514" s="12"/>
      <c r="S514" s="63">
        <f t="shared" si="25"/>
        <v>0</v>
      </c>
      <c r="T514" s="63">
        <f>CompensationAnalysis[[#This Row],[Base Increase Amount $]]+CompensationAnalysis[[#This Row],[Current Base Salary]]</f>
        <v>0</v>
      </c>
      <c r="U514" s="67" t="str">
        <f>IFERROR(((CompensationAnalysis[[#This Row],[Current Base Salary]]+CompensationAnalysis[[#This Row],[Base Increase Amount $]]))/CompensationAnalysis[[#This Row],[Target Market Salary]],"")</f>
        <v/>
      </c>
      <c r="V514" s="28"/>
      <c r="X514" s="28"/>
    </row>
    <row r="515" spans="1:24" ht="13.8" x14ac:dyDescent="0.25">
      <c r="A515" s="8"/>
      <c r="B515" s="8"/>
      <c r="C515" s="8"/>
      <c r="D515" s="8"/>
      <c r="E515" s="8"/>
      <c r="F515" s="8"/>
      <c r="G515" s="10"/>
      <c r="H515" s="29" t="str">
        <f>IFERROR(VLOOKUP(F515,'Jobs to Benchmark'!#REF!,1,FALSE),"")</f>
        <v/>
      </c>
      <c r="I515" s="15"/>
      <c r="J515" s="63"/>
      <c r="K515" s="63"/>
      <c r="L515" s="64"/>
      <c r="M515" s="65"/>
      <c r="N515" s="63"/>
      <c r="O515" s="66" t="str">
        <f>IFERROR(CompensationAnalysis[[#This Row],[Salary Band Average]]/CompensationAnalysis[[#This Row],[Target Market Salary]],"")</f>
        <v/>
      </c>
      <c r="P515" s="67" t="str">
        <f t="shared" si="24"/>
        <v/>
      </c>
      <c r="Q515" s="63">
        <f>IFERROR(CompensationAnalysis[[#This Row],[Current Base Salary]]-CompensationAnalysis[[#This Row],[Target Market Salary]],"")</f>
        <v>0</v>
      </c>
      <c r="R515" s="12"/>
      <c r="S515" s="63">
        <f t="shared" si="25"/>
        <v>0</v>
      </c>
      <c r="T515" s="63">
        <f>CompensationAnalysis[[#This Row],[Base Increase Amount $]]+CompensationAnalysis[[#This Row],[Current Base Salary]]</f>
        <v>0</v>
      </c>
      <c r="U515" s="67" t="str">
        <f>IFERROR(((CompensationAnalysis[[#This Row],[Current Base Salary]]+CompensationAnalysis[[#This Row],[Base Increase Amount $]]))/CompensationAnalysis[[#This Row],[Target Market Salary]],"")</f>
        <v/>
      </c>
      <c r="V515" s="28"/>
      <c r="X515" s="28"/>
    </row>
    <row r="516" spans="1:24" ht="13.8" x14ac:dyDescent="0.25">
      <c r="A516" s="8"/>
      <c r="B516" s="8"/>
      <c r="C516" s="8"/>
      <c r="D516" s="8"/>
      <c r="E516" s="8"/>
      <c r="F516" s="8"/>
      <c r="G516" s="10"/>
      <c r="H516" s="29" t="str">
        <f>IFERROR(VLOOKUP(F516,'Jobs to Benchmark'!#REF!,1,FALSE),"")</f>
        <v/>
      </c>
      <c r="I516" s="15"/>
      <c r="J516" s="63"/>
      <c r="K516" s="63"/>
      <c r="L516" s="64"/>
      <c r="M516" s="65"/>
      <c r="N516" s="63"/>
      <c r="O516" s="66" t="str">
        <f>IFERROR(CompensationAnalysis[[#This Row],[Salary Band Average]]/CompensationAnalysis[[#This Row],[Target Market Salary]],"")</f>
        <v/>
      </c>
      <c r="P516" s="67" t="str">
        <f t="shared" si="24"/>
        <v/>
      </c>
      <c r="Q516" s="63">
        <f>IFERROR(CompensationAnalysis[[#This Row],[Current Base Salary]]-CompensationAnalysis[[#This Row],[Target Market Salary]],"")</f>
        <v>0</v>
      </c>
      <c r="R516" s="12"/>
      <c r="S516" s="63">
        <f t="shared" si="25"/>
        <v>0</v>
      </c>
      <c r="T516" s="63">
        <f>CompensationAnalysis[[#This Row],[Base Increase Amount $]]+CompensationAnalysis[[#This Row],[Current Base Salary]]</f>
        <v>0</v>
      </c>
      <c r="U516" s="67" t="str">
        <f>IFERROR(((CompensationAnalysis[[#This Row],[Current Base Salary]]+CompensationAnalysis[[#This Row],[Base Increase Amount $]]))/CompensationAnalysis[[#This Row],[Target Market Salary]],"")</f>
        <v/>
      </c>
      <c r="V516" s="28"/>
      <c r="X516" s="28"/>
    </row>
    <row r="517" spans="1:24" ht="13.8" x14ac:dyDescent="0.25">
      <c r="A517" s="8"/>
      <c r="B517" s="8"/>
      <c r="C517" s="8"/>
      <c r="D517" s="8"/>
      <c r="E517" s="8"/>
      <c r="F517" s="8"/>
      <c r="G517" s="10"/>
      <c r="H517" s="29" t="str">
        <f>IFERROR(VLOOKUP(F517,'Jobs to Benchmark'!#REF!,1,FALSE),"")</f>
        <v/>
      </c>
      <c r="I517" s="15"/>
      <c r="J517" s="63"/>
      <c r="K517" s="63"/>
      <c r="L517" s="64"/>
      <c r="M517" s="65"/>
      <c r="N517" s="63"/>
      <c r="O517" s="66" t="str">
        <f>IFERROR(CompensationAnalysis[[#This Row],[Salary Band Average]]/CompensationAnalysis[[#This Row],[Target Market Salary]],"")</f>
        <v/>
      </c>
      <c r="P517" s="67" t="str">
        <f t="shared" si="24"/>
        <v/>
      </c>
      <c r="Q517" s="63">
        <f>IFERROR(CompensationAnalysis[[#This Row],[Current Base Salary]]-CompensationAnalysis[[#This Row],[Target Market Salary]],"")</f>
        <v>0</v>
      </c>
      <c r="R517" s="12"/>
      <c r="S517" s="63">
        <f t="shared" si="25"/>
        <v>0</v>
      </c>
      <c r="T517" s="63">
        <f>CompensationAnalysis[[#This Row],[Base Increase Amount $]]+CompensationAnalysis[[#This Row],[Current Base Salary]]</f>
        <v>0</v>
      </c>
      <c r="U517" s="67" t="str">
        <f>IFERROR(((CompensationAnalysis[[#This Row],[Current Base Salary]]+CompensationAnalysis[[#This Row],[Base Increase Amount $]]))/CompensationAnalysis[[#This Row],[Target Market Salary]],"")</f>
        <v/>
      </c>
      <c r="V517" s="28"/>
      <c r="X517" s="28"/>
    </row>
    <row r="518" spans="1:24" ht="13.8" x14ac:dyDescent="0.25">
      <c r="A518" s="8"/>
      <c r="B518" s="8"/>
      <c r="C518" s="8"/>
      <c r="D518" s="8"/>
      <c r="E518" s="8"/>
      <c r="F518" s="8"/>
      <c r="G518" s="10"/>
      <c r="H518" s="29" t="str">
        <f>IFERROR(VLOOKUP(F518,'Jobs to Benchmark'!#REF!,1,FALSE),"")</f>
        <v/>
      </c>
      <c r="I518" s="15"/>
      <c r="J518" s="63"/>
      <c r="K518" s="63"/>
      <c r="L518" s="64"/>
      <c r="M518" s="65"/>
      <c r="N518" s="63"/>
      <c r="O518" s="66" t="str">
        <f>IFERROR(CompensationAnalysis[[#This Row],[Salary Band Average]]/CompensationAnalysis[[#This Row],[Target Market Salary]],"")</f>
        <v/>
      </c>
      <c r="P518" s="67" t="str">
        <f t="shared" ref="P518:P581" si="26">IFERROR(G518/N518,"")</f>
        <v/>
      </c>
      <c r="Q518" s="63">
        <f>IFERROR(CompensationAnalysis[[#This Row],[Current Base Salary]]-CompensationAnalysis[[#This Row],[Target Market Salary]],"")</f>
        <v>0</v>
      </c>
      <c r="R518" s="12"/>
      <c r="S518" s="63">
        <f t="shared" ref="S518:S581" si="27">IFERROR(G518*R518,"")</f>
        <v>0</v>
      </c>
      <c r="T518" s="63">
        <f>CompensationAnalysis[[#This Row],[Base Increase Amount $]]+CompensationAnalysis[[#This Row],[Current Base Salary]]</f>
        <v>0</v>
      </c>
      <c r="U518" s="67" t="str">
        <f>IFERROR(((CompensationAnalysis[[#This Row],[Current Base Salary]]+CompensationAnalysis[[#This Row],[Base Increase Amount $]]))/CompensationAnalysis[[#This Row],[Target Market Salary]],"")</f>
        <v/>
      </c>
      <c r="V518" s="28"/>
      <c r="X518" s="28"/>
    </row>
    <row r="519" spans="1:24" ht="13.8" x14ac:dyDescent="0.25">
      <c r="A519" s="8"/>
      <c r="B519" s="8"/>
      <c r="C519" s="8"/>
      <c r="D519" s="8"/>
      <c r="E519" s="8"/>
      <c r="F519" s="8"/>
      <c r="G519" s="10"/>
      <c r="H519" s="29" t="str">
        <f>IFERROR(VLOOKUP(F519,'Jobs to Benchmark'!#REF!,1,FALSE),"")</f>
        <v/>
      </c>
      <c r="I519" s="15"/>
      <c r="J519" s="63"/>
      <c r="K519" s="63"/>
      <c r="L519" s="64"/>
      <c r="M519" s="65"/>
      <c r="N519" s="63"/>
      <c r="O519" s="66" t="str">
        <f>IFERROR(CompensationAnalysis[[#This Row],[Salary Band Average]]/CompensationAnalysis[[#This Row],[Target Market Salary]],"")</f>
        <v/>
      </c>
      <c r="P519" s="67" t="str">
        <f t="shared" si="26"/>
        <v/>
      </c>
      <c r="Q519" s="63">
        <f>IFERROR(CompensationAnalysis[[#This Row],[Current Base Salary]]-CompensationAnalysis[[#This Row],[Target Market Salary]],"")</f>
        <v>0</v>
      </c>
      <c r="R519" s="12"/>
      <c r="S519" s="63">
        <f t="shared" si="27"/>
        <v>0</v>
      </c>
      <c r="T519" s="63">
        <f>CompensationAnalysis[[#This Row],[Base Increase Amount $]]+CompensationAnalysis[[#This Row],[Current Base Salary]]</f>
        <v>0</v>
      </c>
      <c r="U519" s="67" t="str">
        <f>IFERROR(((CompensationAnalysis[[#This Row],[Current Base Salary]]+CompensationAnalysis[[#This Row],[Base Increase Amount $]]))/CompensationAnalysis[[#This Row],[Target Market Salary]],"")</f>
        <v/>
      </c>
      <c r="V519" s="28"/>
      <c r="X519" s="28"/>
    </row>
    <row r="520" spans="1:24" ht="13.8" x14ac:dyDescent="0.25">
      <c r="A520" s="8"/>
      <c r="B520" s="8"/>
      <c r="C520" s="8"/>
      <c r="D520" s="8"/>
      <c r="E520" s="8"/>
      <c r="F520" s="8"/>
      <c r="G520" s="10"/>
      <c r="H520" s="29" t="str">
        <f>IFERROR(VLOOKUP(F520,'Jobs to Benchmark'!#REF!,1,FALSE),"")</f>
        <v/>
      </c>
      <c r="I520" s="15"/>
      <c r="J520" s="63"/>
      <c r="K520" s="63"/>
      <c r="L520" s="64"/>
      <c r="M520" s="65"/>
      <c r="N520" s="63"/>
      <c r="O520" s="66" t="str">
        <f>IFERROR(CompensationAnalysis[[#This Row],[Salary Band Average]]/CompensationAnalysis[[#This Row],[Target Market Salary]],"")</f>
        <v/>
      </c>
      <c r="P520" s="67" t="str">
        <f t="shared" si="26"/>
        <v/>
      </c>
      <c r="Q520" s="63">
        <f>IFERROR(CompensationAnalysis[[#This Row],[Current Base Salary]]-CompensationAnalysis[[#This Row],[Target Market Salary]],"")</f>
        <v>0</v>
      </c>
      <c r="R520" s="12"/>
      <c r="S520" s="63">
        <f t="shared" si="27"/>
        <v>0</v>
      </c>
      <c r="T520" s="63">
        <f>CompensationAnalysis[[#This Row],[Base Increase Amount $]]+CompensationAnalysis[[#This Row],[Current Base Salary]]</f>
        <v>0</v>
      </c>
      <c r="U520" s="67" t="str">
        <f>IFERROR(((CompensationAnalysis[[#This Row],[Current Base Salary]]+CompensationAnalysis[[#This Row],[Base Increase Amount $]]))/CompensationAnalysis[[#This Row],[Target Market Salary]],"")</f>
        <v/>
      </c>
      <c r="V520" s="28"/>
      <c r="X520" s="28"/>
    </row>
    <row r="521" spans="1:24" ht="13.8" x14ac:dyDescent="0.25">
      <c r="A521" s="8"/>
      <c r="B521" s="8"/>
      <c r="C521" s="8"/>
      <c r="D521" s="8"/>
      <c r="E521" s="8"/>
      <c r="F521" s="8"/>
      <c r="G521" s="10"/>
      <c r="H521" s="29" t="str">
        <f>IFERROR(VLOOKUP(F521,'Jobs to Benchmark'!#REF!,1,FALSE),"")</f>
        <v/>
      </c>
      <c r="I521" s="15"/>
      <c r="J521" s="63"/>
      <c r="K521" s="63"/>
      <c r="L521" s="64"/>
      <c r="M521" s="65"/>
      <c r="N521" s="63"/>
      <c r="O521" s="66" t="str">
        <f>IFERROR(CompensationAnalysis[[#This Row],[Salary Band Average]]/CompensationAnalysis[[#This Row],[Target Market Salary]],"")</f>
        <v/>
      </c>
      <c r="P521" s="67" t="str">
        <f t="shared" si="26"/>
        <v/>
      </c>
      <c r="Q521" s="63">
        <f>IFERROR(CompensationAnalysis[[#This Row],[Current Base Salary]]-CompensationAnalysis[[#This Row],[Target Market Salary]],"")</f>
        <v>0</v>
      </c>
      <c r="R521" s="12"/>
      <c r="S521" s="63">
        <f t="shared" si="27"/>
        <v>0</v>
      </c>
      <c r="T521" s="63">
        <f>CompensationAnalysis[[#This Row],[Base Increase Amount $]]+CompensationAnalysis[[#This Row],[Current Base Salary]]</f>
        <v>0</v>
      </c>
      <c r="U521" s="67" t="str">
        <f>IFERROR(((CompensationAnalysis[[#This Row],[Current Base Salary]]+CompensationAnalysis[[#This Row],[Base Increase Amount $]]))/CompensationAnalysis[[#This Row],[Target Market Salary]],"")</f>
        <v/>
      </c>
      <c r="V521" s="28"/>
      <c r="X521" s="28"/>
    </row>
    <row r="522" spans="1:24" ht="13.8" x14ac:dyDescent="0.25">
      <c r="A522" s="8"/>
      <c r="B522" s="8"/>
      <c r="C522" s="8"/>
      <c r="D522" s="8"/>
      <c r="E522" s="8"/>
      <c r="F522" s="8"/>
      <c r="G522" s="10"/>
      <c r="H522" s="29" t="str">
        <f>IFERROR(VLOOKUP(F522,'Jobs to Benchmark'!#REF!,1,FALSE),"")</f>
        <v/>
      </c>
      <c r="I522" s="15"/>
      <c r="J522" s="63"/>
      <c r="K522" s="63"/>
      <c r="L522" s="64"/>
      <c r="M522" s="65"/>
      <c r="N522" s="63"/>
      <c r="O522" s="66" t="str">
        <f>IFERROR(CompensationAnalysis[[#This Row],[Salary Band Average]]/CompensationAnalysis[[#This Row],[Target Market Salary]],"")</f>
        <v/>
      </c>
      <c r="P522" s="67" t="str">
        <f t="shared" si="26"/>
        <v/>
      </c>
      <c r="Q522" s="63">
        <f>IFERROR(CompensationAnalysis[[#This Row],[Current Base Salary]]-CompensationAnalysis[[#This Row],[Target Market Salary]],"")</f>
        <v>0</v>
      </c>
      <c r="R522" s="12"/>
      <c r="S522" s="63">
        <f t="shared" si="27"/>
        <v>0</v>
      </c>
      <c r="T522" s="63">
        <f>CompensationAnalysis[[#This Row],[Base Increase Amount $]]+CompensationAnalysis[[#This Row],[Current Base Salary]]</f>
        <v>0</v>
      </c>
      <c r="U522" s="67" t="str">
        <f>IFERROR(((CompensationAnalysis[[#This Row],[Current Base Salary]]+CompensationAnalysis[[#This Row],[Base Increase Amount $]]))/CompensationAnalysis[[#This Row],[Target Market Salary]],"")</f>
        <v/>
      </c>
      <c r="V522" s="28"/>
      <c r="X522" s="28"/>
    </row>
    <row r="523" spans="1:24" ht="13.8" x14ac:dyDescent="0.25">
      <c r="A523" s="8"/>
      <c r="B523" s="8"/>
      <c r="C523" s="8"/>
      <c r="D523" s="8"/>
      <c r="E523" s="8"/>
      <c r="F523" s="8"/>
      <c r="G523" s="10"/>
      <c r="H523" s="29" t="str">
        <f>IFERROR(VLOOKUP(F523,'Jobs to Benchmark'!#REF!,1,FALSE),"")</f>
        <v/>
      </c>
      <c r="I523" s="15"/>
      <c r="J523" s="63"/>
      <c r="K523" s="63"/>
      <c r="L523" s="64"/>
      <c r="M523" s="65"/>
      <c r="N523" s="63"/>
      <c r="O523" s="66" t="str">
        <f>IFERROR(CompensationAnalysis[[#This Row],[Salary Band Average]]/CompensationAnalysis[[#This Row],[Target Market Salary]],"")</f>
        <v/>
      </c>
      <c r="P523" s="67" t="str">
        <f t="shared" si="26"/>
        <v/>
      </c>
      <c r="Q523" s="63">
        <f>IFERROR(CompensationAnalysis[[#This Row],[Current Base Salary]]-CompensationAnalysis[[#This Row],[Target Market Salary]],"")</f>
        <v>0</v>
      </c>
      <c r="R523" s="12"/>
      <c r="S523" s="63">
        <f t="shared" si="27"/>
        <v>0</v>
      </c>
      <c r="T523" s="63">
        <f>CompensationAnalysis[[#This Row],[Base Increase Amount $]]+CompensationAnalysis[[#This Row],[Current Base Salary]]</f>
        <v>0</v>
      </c>
      <c r="U523" s="67" t="str">
        <f>IFERROR(((CompensationAnalysis[[#This Row],[Current Base Salary]]+CompensationAnalysis[[#This Row],[Base Increase Amount $]]))/CompensationAnalysis[[#This Row],[Target Market Salary]],"")</f>
        <v/>
      </c>
      <c r="V523" s="28"/>
      <c r="X523" s="28"/>
    </row>
    <row r="524" spans="1:24" ht="13.8" x14ac:dyDescent="0.25">
      <c r="A524" s="8"/>
      <c r="B524" s="8"/>
      <c r="C524" s="8"/>
      <c r="D524" s="8"/>
      <c r="E524" s="8"/>
      <c r="F524" s="8"/>
      <c r="G524" s="10"/>
      <c r="H524" s="29" t="str">
        <f>IFERROR(VLOOKUP(F524,'Jobs to Benchmark'!#REF!,1,FALSE),"")</f>
        <v/>
      </c>
      <c r="I524" s="15"/>
      <c r="J524" s="63"/>
      <c r="K524" s="63"/>
      <c r="L524" s="64"/>
      <c r="M524" s="65"/>
      <c r="N524" s="63"/>
      <c r="O524" s="66" t="str">
        <f>IFERROR(CompensationAnalysis[[#This Row],[Salary Band Average]]/CompensationAnalysis[[#This Row],[Target Market Salary]],"")</f>
        <v/>
      </c>
      <c r="P524" s="67" t="str">
        <f t="shared" si="26"/>
        <v/>
      </c>
      <c r="Q524" s="63">
        <f>IFERROR(CompensationAnalysis[[#This Row],[Current Base Salary]]-CompensationAnalysis[[#This Row],[Target Market Salary]],"")</f>
        <v>0</v>
      </c>
      <c r="R524" s="12"/>
      <c r="S524" s="63">
        <f t="shared" si="27"/>
        <v>0</v>
      </c>
      <c r="T524" s="63">
        <f>CompensationAnalysis[[#This Row],[Base Increase Amount $]]+CompensationAnalysis[[#This Row],[Current Base Salary]]</f>
        <v>0</v>
      </c>
      <c r="U524" s="67" t="str">
        <f>IFERROR(((CompensationAnalysis[[#This Row],[Current Base Salary]]+CompensationAnalysis[[#This Row],[Base Increase Amount $]]))/CompensationAnalysis[[#This Row],[Target Market Salary]],"")</f>
        <v/>
      </c>
      <c r="V524" s="28"/>
      <c r="X524" s="28"/>
    </row>
    <row r="525" spans="1:24" ht="13.8" x14ac:dyDescent="0.25">
      <c r="A525" s="8"/>
      <c r="B525" s="8"/>
      <c r="C525" s="8"/>
      <c r="D525" s="8"/>
      <c r="E525" s="8"/>
      <c r="F525" s="8"/>
      <c r="G525" s="10"/>
      <c r="H525" s="29" t="str">
        <f>IFERROR(VLOOKUP(F525,'Jobs to Benchmark'!#REF!,1,FALSE),"")</f>
        <v/>
      </c>
      <c r="I525" s="15"/>
      <c r="J525" s="63"/>
      <c r="K525" s="63"/>
      <c r="L525" s="64"/>
      <c r="M525" s="65"/>
      <c r="N525" s="63"/>
      <c r="O525" s="66" t="str">
        <f>IFERROR(CompensationAnalysis[[#This Row],[Salary Band Average]]/CompensationAnalysis[[#This Row],[Target Market Salary]],"")</f>
        <v/>
      </c>
      <c r="P525" s="67" t="str">
        <f t="shared" si="26"/>
        <v/>
      </c>
      <c r="Q525" s="63">
        <f>IFERROR(CompensationAnalysis[[#This Row],[Current Base Salary]]-CompensationAnalysis[[#This Row],[Target Market Salary]],"")</f>
        <v>0</v>
      </c>
      <c r="R525" s="12"/>
      <c r="S525" s="63">
        <f t="shared" si="27"/>
        <v>0</v>
      </c>
      <c r="T525" s="63">
        <f>CompensationAnalysis[[#This Row],[Base Increase Amount $]]+CompensationAnalysis[[#This Row],[Current Base Salary]]</f>
        <v>0</v>
      </c>
      <c r="U525" s="67" t="str">
        <f>IFERROR(((CompensationAnalysis[[#This Row],[Current Base Salary]]+CompensationAnalysis[[#This Row],[Base Increase Amount $]]))/CompensationAnalysis[[#This Row],[Target Market Salary]],"")</f>
        <v/>
      </c>
      <c r="V525" s="28"/>
      <c r="X525" s="28"/>
    </row>
    <row r="526" spans="1:24" ht="13.8" x14ac:dyDescent="0.25">
      <c r="A526" s="8"/>
      <c r="B526" s="8"/>
      <c r="C526" s="8"/>
      <c r="D526" s="8"/>
      <c r="E526" s="8"/>
      <c r="F526" s="8"/>
      <c r="G526" s="10"/>
      <c r="H526" s="29" t="str">
        <f>IFERROR(VLOOKUP(F526,'Jobs to Benchmark'!#REF!,1,FALSE),"")</f>
        <v/>
      </c>
      <c r="I526" s="15"/>
      <c r="J526" s="63"/>
      <c r="K526" s="63"/>
      <c r="L526" s="64"/>
      <c r="M526" s="65"/>
      <c r="N526" s="63"/>
      <c r="O526" s="66" t="str">
        <f>IFERROR(CompensationAnalysis[[#This Row],[Salary Band Average]]/CompensationAnalysis[[#This Row],[Target Market Salary]],"")</f>
        <v/>
      </c>
      <c r="P526" s="67" t="str">
        <f t="shared" si="26"/>
        <v/>
      </c>
      <c r="Q526" s="63">
        <f>IFERROR(CompensationAnalysis[[#This Row],[Current Base Salary]]-CompensationAnalysis[[#This Row],[Target Market Salary]],"")</f>
        <v>0</v>
      </c>
      <c r="R526" s="12"/>
      <c r="S526" s="63">
        <f t="shared" si="27"/>
        <v>0</v>
      </c>
      <c r="T526" s="63">
        <f>CompensationAnalysis[[#This Row],[Base Increase Amount $]]+CompensationAnalysis[[#This Row],[Current Base Salary]]</f>
        <v>0</v>
      </c>
      <c r="U526" s="67" t="str">
        <f>IFERROR(((CompensationAnalysis[[#This Row],[Current Base Salary]]+CompensationAnalysis[[#This Row],[Base Increase Amount $]]))/CompensationAnalysis[[#This Row],[Target Market Salary]],"")</f>
        <v/>
      </c>
      <c r="V526" s="28"/>
      <c r="X526" s="28"/>
    </row>
    <row r="527" spans="1:24" ht="13.8" x14ac:dyDescent="0.25">
      <c r="A527" s="8"/>
      <c r="B527" s="8"/>
      <c r="C527" s="8"/>
      <c r="D527" s="8"/>
      <c r="E527" s="8"/>
      <c r="F527" s="8"/>
      <c r="G527" s="10"/>
      <c r="H527" s="29" t="str">
        <f>IFERROR(VLOOKUP(F527,'Jobs to Benchmark'!#REF!,1,FALSE),"")</f>
        <v/>
      </c>
      <c r="I527" s="15"/>
      <c r="J527" s="63"/>
      <c r="K527" s="63"/>
      <c r="L527" s="64"/>
      <c r="M527" s="65"/>
      <c r="N527" s="63"/>
      <c r="O527" s="66" t="str">
        <f>IFERROR(CompensationAnalysis[[#This Row],[Salary Band Average]]/CompensationAnalysis[[#This Row],[Target Market Salary]],"")</f>
        <v/>
      </c>
      <c r="P527" s="67" t="str">
        <f t="shared" si="26"/>
        <v/>
      </c>
      <c r="Q527" s="63">
        <f>IFERROR(CompensationAnalysis[[#This Row],[Current Base Salary]]-CompensationAnalysis[[#This Row],[Target Market Salary]],"")</f>
        <v>0</v>
      </c>
      <c r="R527" s="12"/>
      <c r="S527" s="63">
        <f t="shared" si="27"/>
        <v>0</v>
      </c>
      <c r="T527" s="63">
        <f>CompensationAnalysis[[#This Row],[Base Increase Amount $]]+CompensationAnalysis[[#This Row],[Current Base Salary]]</f>
        <v>0</v>
      </c>
      <c r="U527" s="67" t="str">
        <f>IFERROR(((CompensationAnalysis[[#This Row],[Current Base Salary]]+CompensationAnalysis[[#This Row],[Base Increase Amount $]]))/CompensationAnalysis[[#This Row],[Target Market Salary]],"")</f>
        <v/>
      </c>
      <c r="V527" s="28"/>
      <c r="X527" s="28"/>
    </row>
    <row r="528" spans="1:24" ht="13.8" x14ac:dyDescent="0.25">
      <c r="A528" s="8"/>
      <c r="B528" s="8"/>
      <c r="C528" s="8"/>
      <c r="D528" s="8"/>
      <c r="E528" s="8"/>
      <c r="F528" s="8"/>
      <c r="G528" s="10"/>
      <c r="H528" s="29" t="str">
        <f>IFERROR(VLOOKUP(F528,'Jobs to Benchmark'!#REF!,1,FALSE),"")</f>
        <v/>
      </c>
      <c r="I528" s="15"/>
      <c r="J528" s="63"/>
      <c r="K528" s="63"/>
      <c r="L528" s="64"/>
      <c r="M528" s="65"/>
      <c r="N528" s="63"/>
      <c r="O528" s="66" t="str">
        <f>IFERROR(CompensationAnalysis[[#This Row],[Salary Band Average]]/CompensationAnalysis[[#This Row],[Target Market Salary]],"")</f>
        <v/>
      </c>
      <c r="P528" s="67" t="str">
        <f t="shared" si="26"/>
        <v/>
      </c>
      <c r="Q528" s="63">
        <f>IFERROR(CompensationAnalysis[[#This Row],[Current Base Salary]]-CompensationAnalysis[[#This Row],[Target Market Salary]],"")</f>
        <v>0</v>
      </c>
      <c r="R528" s="12"/>
      <c r="S528" s="63">
        <f t="shared" si="27"/>
        <v>0</v>
      </c>
      <c r="T528" s="63">
        <f>CompensationAnalysis[[#This Row],[Base Increase Amount $]]+CompensationAnalysis[[#This Row],[Current Base Salary]]</f>
        <v>0</v>
      </c>
      <c r="U528" s="67" t="str">
        <f>IFERROR(((CompensationAnalysis[[#This Row],[Current Base Salary]]+CompensationAnalysis[[#This Row],[Base Increase Amount $]]))/CompensationAnalysis[[#This Row],[Target Market Salary]],"")</f>
        <v/>
      </c>
      <c r="V528" s="28"/>
      <c r="X528" s="28"/>
    </row>
    <row r="529" spans="1:24" ht="13.8" x14ac:dyDescent="0.25">
      <c r="A529" s="8"/>
      <c r="B529" s="8"/>
      <c r="C529" s="8"/>
      <c r="D529" s="8"/>
      <c r="E529" s="8"/>
      <c r="F529" s="8"/>
      <c r="G529" s="10"/>
      <c r="H529" s="29" t="str">
        <f>IFERROR(VLOOKUP(F529,'Jobs to Benchmark'!#REF!,1,FALSE),"")</f>
        <v/>
      </c>
      <c r="I529" s="15"/>
      <c r="J529" s="63"/>
      <c r="K529" s="63"/>
      <c r="L529" s="64"/>
      <c r="M529" s="65"/>
      <c r="N529" s="63"/>
      <c r="O529" s="66" t="str">
        <f>IFERROR(CompensationAnalysis[[#This Row],[Salary Band Average]]/CompensationAnalysis[[#This Row],[Target Market Salary]],"")</f>
        <v/>
      </c>
      <c r="P529" s="67" t="str">
        <f t="shared" si="26"/>
        <v/>
      </c>
      <c r="Q529" s="63">
        <f>IFERROR(CompensationAnalysis[[#This Row],[Current Base Salary]]-CompensationAnalysis[[#This Row],[Target Market Salary]],"")</f>
        <v>0</v>
      </c>
      <c r="R529" s="12"/>
      <c r="S529" s="63">
        <f t="shared" si="27"/>
        <v>0</v>
      </c>
      <c r="T529" s="63">
        <f>CompensationAnalysis[[#This Row],[Base Increase Amount $]]+CompensationAnalysis[[#This Row],[Current Base Salary]]</f>
        <v>0</v>
      </c>
      <c r="U529" s="67" t="str">
        <f>IFERROR(((CompensationAnalysis[[#This Row],[Current Base Salary]]+CompensationAnalysis[[#This Row],[Base Increase Amount $]]))/CompensationAnalysis[[#This Row],[Target Market Salary]],"")</f>
        <v/>
      </c>
      <c r="V529" s="28"/>
      <c r="X529" s="28"/>
    </row>
    <row r="530" spans="1:24" ht="13.8" x14ac:dyDescent="0.25">
      <c r="A530" s="8"/>
      <c r="B530" s="8"/>
      <c r="C530" s="8"/>
      <c r="D530" s="8"/>
      <c r="E530" s="8"/>
      <c r="F530" s="8"/>
      <c r="G530" s="10"/>
      <c r="H530" s="29" t="str">
        <f>IFERROR(VLOOKUP(F530,'Jobs to Benchmark'!#REF!,1,FALSE),"")</f>
        <v/>
      </c>
      <c r="I530" s="15"/>
      <c r="J530" s="63"/>
      <c r="K530" s="63"/>
      <c r="L530" s="64"/>
      <c r="M530" s="65"/>
      <c r="N530" s="63"/>
      <c r="O530" s="66" t="str">
        <f>IFERROR(CompensationAnalysis[[#This Row],[Salary Band Average]]/CompensationAnalysis[[#This Row],[Target Market Salary]],"")</f>
        <v/>
      </c>
      <c r="P530" s="67" t="str">
        <f t="shared" si="26"/>
        <v/>
      </c>
      <c r="Q530" s="63">
        <f>IFERROR(CompensationAnalysis[[#This Row],[Current Base Salary]]-CompensationAnalysis[[#This Row],[Target Market Salary]],"")</f>
        <v>0</v>
      </c>
      <c r="R530" s="12"/>
      <c r="S530" s="63">
        <f t="shared" si="27"/>
        <v>0</v>
      </c>
      <c r="T530" s="63">
        <f>CompensationAnalysis[[#This Row],[Base Increase Amount $]]+CompensationAnalysis[[#This Row],[Current Base Salary]]</f>
        <v>0</v>
      </c>
      <c r="U530" s="67" t="str">
        <f>IFERROR(((CompensationAnalysis[[#This Row],[Current Base Salary]]+CompensationAnalysis[[#This Row],[Base Increase Amount $]]))/CompensationAnalysis[[#This Row],[Target Market Salary]],"")</f>
        <v/>
      </c>
      <c r="V530" s="28"/>
      <c r="X530" s="28"/>
    </row>
    <row r="531" spans="1:24" ht="13.8" x14ac:dyDescent="0.25">
      <c r="A531" s="8"/>
      <c r="B531" s="8"/>
      <c r="C531" s="8"/>
      <c r="D531" s="8"/>
      <c r="E531" s="8"/>
      <c r="F531" s="8"/>
      <c r="G531" s="10"/>
      <c r="H531" s="29" t="str">
        <f>IFERROR(VLOOKUP(F531,'Jobs to Benchmark'!#REF!,1,FALSE),"")</f>
        <v/>
      </c>
      <c r="I531" s="15"/>
      <c r="J531" s="63"/>
      <c r="K531" s="63"/>
      <c r="L531" s="64"/>
      <c r="M531" s="65"/>
      <c r="N531" s="63"/>
      <c r="O531" s="66" t="str">
        <f>IFERROR(CompensationAnalysis[[#This Row],[Salary Band Average]]/CompensationAnalysis[[#This Row],[Target Market Salary]],"")</f>
        <v/>
      </c>
      <c r="P531" s="67" t="str">
        <f t="shared" si="26"/>
        <v/>
      </c>
      <c r="Q531" s="63">
        <f>IFERROR(CompensationAnalysis[[#This Row],[Current Base Salary]]-CompensationAnalysis[[#This Row],[Target Market Salary]],"")</f>
        <v>0</v>
      </c>
      <c r="R531" s="12"/>
      <c r="S531" s="63">
        <f t="shared" si="27"/>
        <v>0</v>
      </c>
      <c r="T531" s="63">
        <f>CompensationAnalysis[[#This Row],[Base Increase Amount $]]+CompensationAnalysis[[#This Row],[Current Base Salary]]</f>
        <v>0</v>
      </c>
      <c r="U531" s="67" t="str">
        <f>IFERROR(((CompensationAnalysis[[#This Row],[Current Base Salary]]+CompensationAnalysis[[#This Row],[Base Increase Amount $]]))/CompensationAnalysis[[#This Row],[Target Market Salary]],"")</f>
        <v/>
      </c>
      <c r="V531" s="28"/>
      <c r="X531" s="28"/>
    </row>
    <row r="532" spans="1:24" ht="13.8" x14ac:dyDescent="0.25">
      <c r="A532" s="8"/>
      <c r="B532" s="8"/>
      <c r="C532" s="8"/>
      <c r="D532" s="8"/>
      <c r="E532" s="8"/>
      <c r="F532" s="8"/>
      <c r="G532" s="10"/>
      <c r="H532" s="29" t="str">
        <f>IFERROR(VLOOKUP(F532,'Jobs to Benchmark'!#REF!,1,FALSE),"")</f>
        <v/>
      </c>
      <c r="I532" s="15"/>
      <c r="J532" s="63"/>
      <c r="K532" s="63"/>
      <c r="L532" s="64"/>
      <c r="M532" s="65"/>
      <c r="N532" s="63"/>
      <c r="O532" s="66" t="str">
        <f>IFERROR(CompensationAnalysis[[#This Row],[Salary Band Average]]/CompensationAnalysis[[#This Row],[Target Market Salary]],"")</f>
        <v/>
      </c>
      <c r="P532" s="67" t="str">
        <f t="shared" si="26"/>
        <v/>
      </c>
      <c r="Q532" s="63">
        <f>IFERROR(CompensationAnalysis[[#This Row],[Current Base Salary]]-CompensationAnalysis[[#This Row],[Target Market Salary]],"")</f>
        <v>0</v>
      </c>
      <c r="R532" s="12"/>
      <c r="S532" s="63">
        <f t="shared" si="27"/>
        <v>0</v>
      </c>
      <c r="T532" s="63">
        <f>CompensationAnalysis[[#This Row],[Base Increase Amount $]]+CompensationAnalysis[[#This Row],[Current Base Salary]]</f>
        <v>0</v>
      </c>
      <c r="U532" s="67" t="str">
        <f>IFERROR(((CompensationAnalysis[[#This Row],[Current Base Salary]]+CompensationAnalysis[[#This Row],[Base Increase Amount $]]))/CompensationAnalysis[[#This Row],[Target Market Salary]],"")</f>
        <v/>
      </c>
      <c r="V532" s="28"/>
      <c r="X532" s="28"/>
    </row>
    <row r="533" spans="1:24" ht="13.8" x14ac:dyDescent="0.25">
      <c r="A533" s="8"/>
      <c r="B533" s="8"/>
      <c r="C533" s="8"/>
      <c r="D533" s="8"/>
      <c r="E533" s="8"/>
      <c r="F533" s="8"/>
      <c r="G533" s="10"/>
      <c r="H533" s="29" t="str">
        <f>IFERROR(VLOOKUP(F533,'Jobs to Benchmark'!#REF!,1,FALSE),"")</f>
        <v/>
      </c>
      <c r="I533" s="15"/>
      <c r="J533" s="63"/>
      <c r="K533" s="63"/>
      <c r="L533" s="64"/>
      <c r="M533" s="65"/>
      <c r="N533" s="63"/>
      <c r="O533" s="66" t="str">
        <f>IFERROR(CompensationAnalysis[[#This Row],[Salary Band Average]]/CompensationAnalysis[[#This Row],[Target Market Salary]],"")</f>
        <v/>
      </c>
      <c r="P533" s="67" t="str">
        <f t="shared" si="26"/>
        <v/>
      </c>
      <c r="Q533" s="63">
        <f>IFERROR(CompensationAnalysis[[#This Row],[Current Base Salary]]-CompensationAnalysis[[#This Row],[Target Market Salary]],"")</f>
        <v>0</v>
      </c>
      <c r="R533" s="12"/>
      <c r="S533" s="63">
        <f t="shared" si="27"/>
        <v>0</v>
      </c>
      <c r="T533" s="63">
        <f>CompensationAnalysis[[#This Row],[Base Increase Amount $]]+CompensationAnalysis[[#This Row],[Current Base Salary]]</f>
        <v>0</v>
      </c>
      <c r="U533" s="67" t="str">
        <f>IFERROR(((CompensationAnalysis[[#This Row],[Current Base Salary]]+CompensationAnalysis[[#This Row],[Base Increase Amount $]]))/CompensationAnalysis[[#This Row],[Target Market Salary]],"")</f>
        <v/>
      </c>
      <c r="V533" s="28"/>
      <c r="X533" s="28"/>
    </row>
    <row r="534" spans="1:24" ht="13.8" x14ac:dyDescent="0.25">
      <c r="A534" s="8"/>
      <c r="B534" s="8"/>
      <c r="C534" s="8"/>
      <c r="D534" s="8"/>
      <c r="E534" s="8"/>
      <c r="F534" s="8"/>
      <c r="G534" s="10"/>
      <c r="H534" s="29" t="str">
        <f>IFERROR(VLOOKUP(F534,'Jobs to Benchmark'!#REF!,1,FALSE),"")</f>
        <v/>
      </c>
      <c r="I534" s="15"/>
      <c r="J534" s="63"/>
      <c r="K534" s="63"/>
      <c r="L534" s="64"/>
      <c r="M534" s="65"/>
      <c r="N534" s="63"/>
      <c r="O534" s="66" t="str">
        <f>IFERROR(CompensationAnalysis[[#This Row],[Salary Band Average]]/CompensationAnalysis[[#This Row],[Target Market Salary]],"")</f>
        <v/>
      </c>
      <c r="P534" s="67" t="str">
        <f t="shared" si="26"/>
        <v/>
      </c>
      <c r="Q534" s="63">
        <f>IFERROR(CompensationAnalysis[[#This Row],[Current Base Salary]]-CompensationAnalysis[[#This Row],[Target Market Salary]],"")</f>
        <v>0</v>
      </c>
      <c r="R534" s="12"/>
      <c r="S534" s="63">
        <f t="shared" si="27"/>
        <v>0</v>
      </c>
      <c r="T534" s="63">
        <f>CompensationAnalysis[[#This Row],[Base Increase Amount $]]+CompensationAnalysis[[#This Row],[Current Base Salary]]</f>
        <v>0</v>
      </c>
      <c r="U534" s="67" t="str">
        <f>IFERROR(((CompensationAnalysis[[#This Row],[Current Base Salary]]+CompensationAnalysis[[#This Row],[Base Increase Amount $]]))/CompensationAnalysis[[#This Row],[Target Market Salary]],"")</f>
        <v/>
      </c>
      <c r="V534" s="28"/>
      <c r="X534" s="28"/>
    </row>
    <row r="535" spans="1:24" ht="13.8" x14ac:dyDescent="0.25">
      <c r="A535" s="8"/>
      <c r="B535" s="8"/>
      <c r="C535" s="8"/>
      <c r="D535" s="8"/>
      <c r="E535" s="8"/>
      <c r="F535" s="8"/>
      <c r="G535" s="10"/>
      <c r="H535" s="29" t="str">
        <f>IFERROR(VLOOKUP(F535,'Jobs to Benchmark'!#REF!,1,FALSE),"")</f>
        <v/>
      </c>
      <c r="I535" s="15"/>
      <c r="J535" s="63"/>
      <c r="K535" s="63"/>
      <c r="L535" s="64"/>
      <c r="M535" s="65"/>
      <c r="N535" s="63"/>
      <c r="O535" s="66" t="str">
        <f>IFERROR(CompensationAnalysis[[#This Row],[Salary Band Average]]/CompensationAnalysis[[#This Row],[Target Market Salary]],"")</f>
        <v/>
      </c>
      <c r="P535" s="67" t="str">
        <f t="shared" si="26"/>
        <v/>
      </c>
      <c r="Q535" s="63">
        <f>IFERROR(CompensationAnalysis[[#This Row],[Current Base Salary]]-CompensationAnalysis[[#This Row],[Target Market Salary]],"")</f>
        <v>0</v>
      </c>
      <c r="R535" s="12"/>
      <c r="S535" s="63">
        <f t="shared" si="27"/>
        <v>0</v>
      </c>
      <c r="T535" s="63">
        <f>CompensationAnalysis[[#This Row],[Base Increase Amount $]]+CompensationAnalysis[[#This Row],[Current Base Salary]]</f>
        <v>0</v>
      </c>
      <c r="U535" s="67" t="str">
        <f>IFERROR(((CompensationAnalysis[[#This Row],[Current Base Salary]]+CompensationAnalysis[[#This Row],[Base Increase Amount $]]))/CompensationAnalysis[[#This Row],[Target Market Salary]],"")</f>
        <v/>
      </c>
      <c r="V535" s="28"/>
      <c r="X535" s="28"/>
    </row>
    <row r="536" spans="1:24" ht="13.8" x14ac:dyDescent="0.25">
      <c r="A536" s="8"/>
      <c r="B536" s="8"/>
      <c r="C536" s="8"/>
      <c r="D536" s="8"/>
      <c r="E536" s="8"/>
      <c r="F536" s="8"/>
      <c r="G536" s="10"/>
      <c r="H536" s="29" t="str">
        <f>IFERROR(VLOOKUP(F536,'Jobs to Benchmark'!#REF!,1,FALSE),"")</f>
        <v/>
      </c>
      <c r="I536" s="15"/>
      <c r="J536" s="63"/>
      <c r="K536" s="63"/>
      <c r="L536" s="64"/>
      <c r="M536" s="65"/>
      <c r="N536" s="63"/>
      <c r="O536" s="66" t="str">
        <f>IFERROR(CompensationAnalysis[[#This Row],[Salary Band Average]]/CompensationAnalysis[[#This Row],[Target Market Salary]],"")</f>
        <v/>
      </c>
      <c r="P536" s="67" t="str">
        <f t="shared" si="26"/>
        <v/>
      </c>
      <c r="Q536" s="63">
        <f>IFERROR(CompensationAnalysis[[#This Row],[Current Base Salary]]-CompensationAnalysis[[#This Row],[Target Market Salary]],"")</f>
        <v>0</v>
      </c>
      <c r="R536" s="12"/>
      <c r="S536" s="63">
        <f t="shared" si="27"/>
        <v>0</v>
      </c>
      <c r="T536" s="63">
        <f>CompensationAnalysis[[#This Row],[Base Increase Amount $]]+CompensationAnalysis[[#This Row],[Current Base Salary]]</f>
        <v>0</v>
      </c>
      <c r="U536" s="67" t="str">
        <f>IFERROR(((CompensationAnalysis[[#This Row],[Current Base Salary]]+CompensationAnalysis[[#This Row],[Base Increase Amount $]]))/CompensationAnalysis[[#This Row],[Target Market Salary]],"")</f>
        <v/>
      </c>
      <c r="V536" s="28"/>
      <c r="X536" s="28"/>
    </row>
    <row r="537" spans="1:24" ht="13.8" x14ac:dyDescent="0.25">
      <c r="A537" s="8"/>
      <c r="B537" s="8"/>
      <c r="C537" s="8"/>
      <c r="D537" s="8"/>
      <c r="E537" s="8"/>
      <c r="F537" s="8"/>
      <c r="G537" s="10"/>
      <c r="H537" s="29" t="str">
        <f>IFERROR(VLOOKUP(F537,'Jobs to Benchmark'!#REF!,1,FALSE),"")</f>
        <v/>
      </c>
      <c r="I537" s="15"/>
      <c r="J537" s="63"/>
      <c r="K537" s="63"/>
      <c r="L537" s="64"/>
      <c r="M537" s="65"/>
      <c r="N537" s="63"/>
      <c r="O537" s="66" t="str">
        <f>IFERROR(CompensationAnalysis[[#This Row],[Salary Band Average]]/CompensationAnalysis[[#This Row],[Target Market Salary]],"")</f>
        <v/>
      </c>
      <c r="P537" s="67" t="str">
        <f t="shared" si="26"/>
        <v/>
      </c>
      <c r="Q537" s="63">
        <f>IFERROR(CompensationAnalysis[[#This Row],[Current Base Salary]]-CompensationAnalysis[[#This Row],[Target Market Salary]],"")</f>
        <v>0</v>
      </c>
      <c r="R537" s="12"/>
      <c r="S537" s="63">
        <f t="shared" si="27"/>
        <v>0</v>
      </c>
      <c r="T537" s="63">
        <f>CompensationAnalysis[[#This Row],[Base Increase Amount $]]+CompensationAnalysis[[#This Row],[Current Base Salary]]</f>
        <v>0</v>
      </c>
      <c r="U537" s="67" t="str">
        <f>IFERROR(((CompensationAnalysis[[#This Row],[Current Base Salary]]+CompensationAnalysis[[#This Row],[Base Increase Amount $]]))/CompensationAnalysis[[#This Row],[Target Market Salary]],"")</f>
        <v/>
      </c>
      <c r="V537" s="28"/>
      <c r="X537" s="28"/>
    </row>
    <row r="538" spans="1:24" ht="13.8" x14ac:dyDescent="0.25">
      <c r="A538" s="8"/>
      <c r="B538" s="8"/>
      <c r="C538" s="8"/>
      <c r="D538" s="8"/>
      <c r="E538" s="8"/>
      <c r="F538" s="8"/>
      <c r="G538" s="10"/>
      <c r="H538" s="29" t="str">
        <f>IFERROR(VLOOKUP(F538,'Jobs to Benchmark'!#REF!,1,FALSE),"")</f>
        <v/>
      </c>
      <c r="I538" s="15"/>
      <c r="J538" s="63"/>
      <c r="K538" s="63"/>
      <c r="L538" s="64"/>
      <c r="M538" s="65"/>
      <c r="N538" s="63"/>
      <c r="O538" s="66" t="str">
        <f>IFERROR(CompensationAnalysis[[#This Row],[Salary Band Average]]/CompensationAnalysis[[#This Row],[Target Market Salary]],"")</f>
        <v/>
      </c>
      <c r="P538" s="67" t="str">
        <f t="shared" si="26"/>
        <v/>
      </c>
      <c r="Q538" s="63">
        <f>IFERROR(CompensationAnalysis[[#This Row],[Current Base Salary]]-CompensationAnalysis[[#This Row],[Target Market Salary]],"")</f>
        <v>0</v>
      </c>
      <c r="R538" s="12"/>
      <c r="S538" s="63">
        <f t="shared" si="27"/>
        <v>0</v>
      </c>
      <c r="T538" s="63">
        <f>CompensationAnalysis[[#This Row],[Base Increase Amount $]]+CompensationAnalysis[[#This Row],[Current Base Salary]]</f>
        <v>0</v>
      </c>
      <c r="U538" s="67" t="str">
        <f>IFERROR(((CompensationAnalysis[[#This Row],[Current Base Salary]]+CompensationAnalysis[[#This Row],[Base Increase Amount $]]))/CompensationAnalysis[[#This Row],[Target Market Salary]],"")</f>
        <v/>
      </c>
      <c r="V538" s="28"/>
      <c r="X538" s="28"/>
    </row>
    <row r="539" spans="1:24" ht="13.8" x14ac:dyDescent="0.25">
      <c r="A539" s="8"/>
      <c r="B539" s="8"/>
      <c r="C539" s="8"/>
      <c r="D539" s="8"/>
      <c r="E539" s="8"/>
      <c r="F539" s="8"/>
      <c r="G539" s="10"/>
      <c r="H539" s="29" t="str">
        <f>IFERROR(VLOOKUP(F539,'Jobs to Benchmark'!#REF!,1,FALSE),"")</f>
        <v/>
      </c>
      <c r="I539" s="15"/>
      <c r="J539" s="63"/>
      <c r="K539" s="63"/>
      <c r="L539" s="64"/>
      <c r="M539" s="65"/>
      <c r="N539" s="63"/>
      <c r="O539" s="66" t="str">
        <f>IFERROR(CompensationAnalysis[[#This Row],[Salary Band Average]]/CompensationAnalysis[[#This Row],[Target Market Salary]],"")</f>
        <v/>
      </c>
      <c r="P539" s="67" t="str">
        <f t="shared" si="26"/>
        <v/>
      </c>
      <c r="Q539" s="63">
        <f>IFERROR(CompensationAnalysis[[#This Row],[Current Base Salary]]-CompensationAnalysis[[#This Row],[Target Market Salary]],"")</f>
        <v>0</v>
      </c>
      <c r="R539" s="12"/>
      <c r="S539" s="63">
        <f t="shared" si="27"/>
        <v>0</v>
      </c>
      <c r="T539" s="63">
        <f>CompensationAnalysis[[#This Row],[Base Increase Amount $]]+CompensationAnalysis[[#This Row],[Current Base Salary]]</f>
        <v>0</v>
      </c>
      <c r="U539" s="67" t="str">
        <f>IFERROR(((CompensationAnalysis[[#This Row],[Current Base Salary]]+CompensationAnalysis[[#This Row],[Base Increase Amount $]]))/CompensationAnalysis[[#This Row],[Target Market Salary]],"")</f>
        <v/>
      </c>
      <c r="V539" s="28"/>
      <c r="X539" s="28"/>
    </row>
    <row r="540" spans="1:24" ht="13.8" x14ac:dyDescent="0.25">
      <c r="A540" s="8"/>
      <c r="B540" s="8"/>
      <c r="C540" s="8"/>
      <c r="D540" s="8"/>
      <c r="E540" s="8"/>
      <c r="F540" s="8"/>
      <c r="G540" s="10"/>
      <c r="H540" s="29" t="str">
        <f>IFERROR(VLOOKUP(F540,'Jobs to Benchmark'!#REF!,1,FALSE),"")</f>
        <v/>
      </c>
      <c r="I540" s="15"/>
      <c r="J540" s="63"/>
      <c r="K540" s="63"/>
      <c r="L540" s="64"/>
      <c r="M540" s="65"/>
      <c r="N540" s="63"/>
      <c r="O540" s="66" t="str">
        <f>IFERROR(CompensationAnalysis[[#This Row],[Salary Band Average]]/CompensationAnalysis[[#This Row],[Target Market Salary]],"")</f>
        <v/>
      </c>
      <c r="P540" s="67" t="str">
        <f t="shared" si="26"/>
        <v/>
      </c>
      <c r="Q540" s="63">
        <f>IFERROR(CompensationAnalysis[[#This Row],[Current Base Salary]]-CompensationAnalysis[[#This Row],[Target Market Salary]],"")</f>
        <v>0</v>
      </c>
      <c r="R540" s="12"/>
      <c r="S540" s="63">
        <f t="shared" si="27"/>
        <v>0</v>
      </c>
      <c r="T540" s="63">
        <f>CompensationAnalysis[[#This Row],[Base Increase Amount $]]+CompensationAnalysis[[#This Row],[Current Base Salary]]</f>
        <v>0</v>
      </c>
      <c r="U540" s="67" t="str">
        <f>IFERROR(((CompensationAnalysis[[#This Row],[Current Base Salary]]+CompensationAnalysis[[#This Row],[Base Increase Amount $]]))/CompensationAnalysis[[#This Row],[Target Market Salary]],"")</f>
        <v/>
      </c>
      <c r="V540" s="28"/>
      <c r="X540" s="28"/>
    </row>
    <row r="541" spans="1:24" ht="13.8" x14ac:dyDescent="0.25">
      <c r="A541" s="8"/>
      <c r="B541" s="8"/>
      <c r="C541" s="8"/>
      <c r="D541" s="8"/>
      <c r="E541" s="8"/>
      <c r="F541" s="8"/>
      <c r="G541" s="10"/>
      <c r="H541" s="29" t="str">
        <f>IFERROR(VLOOKUP(F541,'Jobs to Benchmark'!#REF!,1,FALSE),"")</f>
        <v/>
      </c>
      <c r="I541" s="15"/>
      <c r="J541" s="63"/>
      <c r="K541" s="63"/>
      <c r="L541" s="64"/>
      <c r="M541" s="65"/>
      <c r="N541" s="63"/>
      <c r="O541" s="66" t="str">
        <f>IFERROR(CompensationAnalysis[[#This Row],[Salary Band Average]]/CompensationAnalysis[[#This Row],[Target Market Salary]],"")</f>
        <v/>
      </c>
      <c r="P541" s="67" t="str">
        <f t="shared" si="26"/>
        <v/>
      </c>
      <c r="Q541" s="63">
        <f>IFERROR(CompensationAnalysis[[#This Row],[Current Base Salary]]-CompensationAnalysis[[#This Row],[Target Market Salary]],"")</f>
        <v>0</v>
      </c>
      <c r="R541" s="12"/>
      <c r="S541" s="63">
        <f t="shared" si="27"/>
        <v>0</v>
      </c>
      <c r="T541" s="63">
        <f>CompensationAnalysis[[#This Row],[Base Increase Amount $]]+CompensationAnalysis[[#This Row],[Current Base Salary]]</f>
        <v>0</v>
      </c>
      <c r="U541" s="67" t="str">
        <f>IFERROR(((CompensationAnalysis[[#This Row],[Current Base Salary]]+CompensationAnalysis[[#This Row],[Base Increase Amount $]]))/CompensationAnalysis[[#This Row],[Target Market Salary]],"")</f>
        <v/>
      </c>
      <c r="V541" s="28"/>
      <c r="X541" s="28"/>
    </row>
    <row r="542" spans="1:24" ht="13.8" x14ac:dyDescent="0.25">
      <c r="A542" s="8"/>
      <c r="B542" s="8"/>
      <c r="C542" s="8"/>
      <c r="D542" s="8"/>
      <c r="E542" s="8"/>
      <c r="F542" s="8"/>
      <c r="G542" s="10"/>
      <c r="H542" s="29" t="str">
        <f>IFERROR(VLOOKUP(F542,'Jobs to Benchmark'!#REF!,1,FALSE),"")</f>
        <v/>
      </c>
      <c r="I542" s="15"/>
      <c r="J542" s="63"/>
      <c r="K542" s="63"/>
      <c r="L542" s="64"/>
      <c r="M542" s="65"/>
      <c r="N542" s="63"/>
      <c r="O542" s="66" t="str">
        <f>IFERROR(CompensationAnalysis[[#This Row],[Salary Band Average]]/CompensationAnalysis[[#This Row],[Target Market Salary]],"")</f>
        <v/>
      </c>
      <c r="P542" s="67" t="str">
        <f t="shared" si="26"/>
        <v/>
      </c>
      <c r="Q542" s="63">
        <f>IFERROR(CompensationAnalysis[[#This Row],[Current Base Salary]]-CompensationAnalysis[[#This Row],[Target Market Salary]],"")</f>
        <v>0</v>
      </c>
      <c r="R542" s="12"/>
      <c r="S542" s="63">
        <f t="shared" si="27"/>
        <v>0</v>
      </c>
      <c r="T542" s="63">
        <f>CompensationAnalysis[[#This Row],[Base Increase Amount $]]+CompensationAnalysis[[#This Row],[Current Base Salary]]</f>
        <v>0</v>
      </c>
      <c r="U542" s="67" t="str">
        <f>IFERROR(((CompensationAnalysis[[#This Row],[Current Base Salary]]+CompensationAnalysis[[#This Row],[Base Increase Amount $]]))/CompensationAnalysis[[#This Row],[Target Market Salary]],"")</f>
        <v/>
      </c>
      <c r="V542" s="28"/>
      <c r="X542" s="28"/>
    </row>
    <row r="543" spans="1:24" ht="13.8" x14ac:dyDescent="0.25">
      <c r="A543" s="8"/>
      <c r="B543" s="8"/>
      <c r="C543" s="8"/>
      <c r="D543" s="8"/>
      <c r="E543" s="8"/>
      <c r="F543" s="8"/>
      <c r="G543" s="10"/>
      <c r="H543" s="29" t="str">
        <f>IFERROR(VLOOKUP(F543,'Jobs to Benchmark'!#REF!,1,FALSE),"")</f>
        <v/>
      </c>
      <c r="I543" s="15"/>
      <c r="J543" s="63"/>
      <c r="K543" s="63"/>
      <c r="L543" s="64"/>
      <c r="M543" s="65"/>
      <c r="N543" s="63"/>
      <c r="O543" s="66" t="str">
        <f>IFERROR(CompensationAnalysis[[#This Row],[Salary Band Average]]/CompensationAnalysis[[#This Row],[Target Market Salary]],"")</f>
        <v/>
      </c>
      <c r="P543" s="67" t="str">
        <f t="shared" si="26"/>
        <v/>
      </c>
      <c r="Q543" s="63">
        <f>IFERROR(CompensationAnalysis[[#This Row],[Current Base Salary]]-CompensationAnalysis[[#This Row],[Target Market Salary]],"")</f>
        <v>0</v>
      </c>
      <c r="R543" s="12"/>
      <c r="S543" s="63">
        <f t="shared" si="27"/>
        <v>0</v>
      </c>
      <c r="T543" s="63">
        <f>CompensationAnalysis[[#This Row],[Base Increase Amount $]]+CompensationAnalysis[[#This Row],[Current Base Salary]]</f>
        <v>0</v>
      </c>
      <c r="U543" s="67" t="str">
        <f>IFERROR(((CompensationAnalysis[[#This Row],[Current Base Salary]]+CompensationAnalysis[[#This Row],[Base Increase Amount $]]))/CompensationAnalysis[[#This Row],[Target Market Salary]],"")</f>
        <v/>
      </c>
      <c r="V543" s="28"/>
      <c r="X543" s="28"/>
    </row>
    <row r="544" spans="1:24" ht="13.8" x14ac:dyDescent="0.25">
      <c r="A544" s="8"/>
      <c r="B544" s="8"/>
      <c r="C544" s="8"/>
      <c r="D544" s="8"/>
      <c r="E544" s="8"/>
      <c r="F544" s="8"/>
      <c r="G544" s="10"/>
      <c r="H544" s="29" t="str">
        <f>IFERROR(VLOOKUP(F544,'Jobs to Benchmark'!#REF!,1,FALSE),"")</f>
        <v/>
      </c>
      <c r="I544" s="15"/>
      <c r="J544" s="63"/>
      <c r="K544" s="63"/>
      <c r="L544" s="64"/>
      <c r="M544" s="65"/>
      <c r="N544" s="63"/>
      <c r="O544" s="66" t="str">
        <f>IFERROR(CompensationAnalysis[[#This Row],[Salary Band Average]]/CompensationAnalysis[[#This Row],[Target Market Salary]],"")</f>
        <v/>
      </c>
      <c r="P544" s="67" t="str">
        <f t="shared" si="26"/>
        <v/>
      </c>
      <c r="Q544" s="63">
        <f>IFERROR(CompensationAnalysis[[#This Row],[Current Base Salary]]-CompensationAnalysis[[#This Row],[Target Market Salary]],"")</f>
        <v>0</v>
      </c>
      <c r="R544" s="12"/>
      <c r="S544" s="63">
        <f t="shared" si="27"/>
        <v>0</v>
      </c>
      <c r="T544" s="63">
        <f>CompensationAnalysis[[#This Row],[Base Increase Amount $]]+CompensationAnalysis[[#This Row],[Current Base Salary]]</f>
        <v>0</v>
      </c>
      <c r="U544" s="67" t="str">
        <f>IFERROR(((CompensationAnalysis[[#This Row],[Current Base Salary]]+CompensationAnalysis[[#This Row],[Base Increase Amount $]]))/CompensationAnalysis[[#This Row],[Target Market Salary]],"")</f>
        <v/>
      </c>
      <c r="V544" s="28"/>
      <c r="X544" s="28"/>
    </row>
    <row r="545" spans="1:24" ht="13.8" x14ac:dyDescent="0.25">
      <c r="A545" s="8"/>
      <c r="B545" s="8"/>
      <c r="C545" s="8"/>
      <c r="D545" s="8"/>
      <c r="E545" s="8"/>
      <c r="F545" s="8"/>
      <c r="G545" s="10"/>
      <c r="H545" s="29" t="str">
        <f>IFERROR(VLOOKUP(F545,'Jobs to Benchmark'!#REF!,1,FALSE),"")</f>
        <v/>
      </c>
      <c r="I545" s="15"/>
      <c r="J545" s="63"/>
      <c r="K545" s="63"/>
      <c r="L545" s="64"/>
      <c r="M545" s="65"/>
      <c r="N545" s="63"/>
      <c r="O545" s="66" t="str">
        <f>IFERROR(CompensationAnalysis[[#This Row],[Salary Band Average]]/CompensationAnalysis[[#This Row],[Target Market Salary]],"")</f>
        <v/>
      </c>
      <c r="P545" s="67" t="str">
        <f t="shared" si="26"/>
        <v/>
      </c>
      <c r="Q545" s="63">
        <f>IFERROR(CompensationAnalysis[[#This Row],[Current Base Salary]]-CompensationAnalysis[[#This Row],[Target Market Salary]],"")</f>
        <v>0</v>
      </c>
      <c r="R545" s="12"/>
      <c r="S545" s="63">
        <f t="shared" si="27"/>
        <v>0</v>
      </c>
      <c r="T545" s="63">
        <f>CompensationAnalysis[[#This Row],[Base Increase Amount $]]+CompensationAnalysis[[#This Row],[Current Base Salary]]</f>
        <v>0</v>
      </c>
      <c r="U545" s="67" t="str">
        <f>IFERROR(((CompensationAnalysis[[#This Row],[Current Base Salary]]+CompensationAnalysis[[#This Row],[Base Increase Amount $]]))/CompensationAnalysis[[#This Row],[Target Market Salary]],"")</f>
        <v/>
      </c>
      <c r="V545" s="28"/>
      <c r="X545" s="28"/>
    </row>
    <row r="546" spans="1:24" ht="13.8" x14ac:dyDescent="0.25">
      <c r="A546" s="8"/>
      <c r="B546" s="8"/>
      <c r="C546" s="8"/>
      <c r="D546" s="8"/>
      <c r="E546" s="8"/>
      <c r="F546" s="8"/>
      <c r="G546" s="10"/>
      <c r="H546" s="29" t="str">
        <f>IFERROR(VLOOKUP(F546,'Jobs to Benchmark'!#REF!,1,FALSE),"")</f>
        <v/>
      </c>
      <c r="I546" s="15"/>
      <c r="J546" s="63"/>
      <c r="K546" s="63"/>
      <c r="L546" s="64"/>
      <c r="M546" s="65"/>
      <c r="N546" s="63"/>
      <c r="O546" s="66" t="str">
        <f>IFERROR(CompensationAnalysis[[#This Row],[Salary Band Average]]/CompensationAnalysis[[#This Row],[Target Market Salary]],"")</f>
        <v/>
      </c>
      <c r="P546" s="67" t="str">
        <f t="shared" si="26"/>
        <v/>
      </c>
      <c r="Q546" s="63">
        <f>IFERROR(CompensationAnalysis[[#This Row],[Current Base Salary]]-CompensationAnalysis[[#This Row],[Target Market Salary]],"")</f>
        <v>0</v>
      </c>
      <c r="R546" s="12"/>
      <c r="S546" s="63">
        <f t="shared" si="27"/>
        <v>0</v>
      </c>
      <c r="T546" s="63">
        <f>CompensationAnalysis[[#This Row],[Base Increase Amount $]]+CompensationAnalysis[[#This Row],[Current Base Salary]]</f>
        <v>0</v>
      </c>
      <c r="U546" s="67" t="str">
        <f>IFERROR(((CompensationAnalysis[[#This Row],[Current Base Salary]]+CompensationAnalysis[[#This Row],[Base Increase Amount $]]))/CompensationAnalysis[[#This Row],[Target Market Salary]],"")</f>
        <v/>
      </c>
      <c r="V546" s="28"/>
      <c r="X546" s="28"/>
    </row>
    <row r="547" spans="1:24" ht="13.8" x14ac:dyDescent="0.25">
      <c r="A547" s="8"/>
      <c r="B547" s="8"/>
      <c r="C547" s="8"/>
      <c r="D547" s="8"/>
      <c r="E547" s="8"/>
      <c r="F547" s="8"/>
      <c r="G547" s="10"/>
      <c r="H547" s="29" t="str">
        <f>IFERROR(VLOOKUP(F547,'Jobs to Benchmark'!#REF!,1,FALSE),"")</f>
        <v/>
      </c>
      <c r="I547" s="15"/>
      <c r="J547" s="63"/>
      <c r="K547" s="63"/>
      <c r="L547" s="64"/>
      <c r="M547" s="65"/>
      <c r="N547" s="63"/>
      <c r="O547" s="66" t="str">
        <f>IFERROR(CompensationAnalysis[[#This Row],[Salary Band Average]]/CompensationAnalysis[[#This Row],[Target Market Salary]],"")</f>
        <v/>
      </c>
      <c r="P547" s="67" t="str">
        <f t="shared" si="26"/>
        <v/>
      </c>
      <c r="Q547" s="63">
        <f>IFERROR(CompensationAnalysis[[#This Row],[Current Base Salary]]-CompensationAnalysis[[#This Row],[Target Market Salary]],"")</f>
        <v>0</v>
      </c>
      <c r="R547" s="12"/>
      <c r="S547" s="63">
        <f t="shared" si="27"/>
        <v>0</v>
      </c>
      <c r="T547" s="63">
        <f>CompensationAnalysis[[#This Row],[Base Increase Amount $]]+CompensationAnalysis[[#This Row],[Current Base Salary]]</f>
        <v>0</v>
      </c>
      <c r="U547" s="67" t="str">
        <f>IFERROR(((CompensationAnalysis[[#This Row],[Current Base Salary]]+CompensationAnalysis[[#This Row],[Base Increase Amount $]]))/CompensationAnalysis[[#This Row],[Target Market Salary]],"")</f>
        <v/>
      </c>
      <c r="V547" s="28"/>
      <c r="X547" s="28"/>
    </row>
    <row r="548" spans="1:24" ht="13.8" x14ac:dyDescent="0.25">
      <c r="A548" s="8"/>
      <c r="B548" s="8"/>
      <c r="C548" s="8"/>
      <c r="D548" s="8"/>
      <c r="E548" s="8"/>
      <c r="F548" s="8"/>
      <c r="G548" s="10"/>
      <c r="H548" s="29" t="str">
        <f>IFERROR(VLOOKUP(F548,'Jobs to Benchmark'!#REF!,1,FALSE),"")</f>
        <v/>
      </c>
      <c r="I548" s="15"/>
      <c r="J548" s="63"/>
      <c r="K548" s="63"/>
      <c r="L548" s="64"/>
      <c r="M548" s="65"/>
      <c r="N548" s="63"/>
      <c r="O548" s="66" t="str">
        <f>IFERROR(CompensationAnalysis[[#This Row],[Salary Band Average]]/CompensationAnalysis[[#This Row],[Target Market Salary]],"")</f>
        <v/>
      </c>
      <c r="P548" s="67" t="str">
        <f t="shared" si="26"/>
        <v/>
      </c>
      <c r="Q548" s="63">
        <f>IFERROR(CompensationAnalysis[[#This Row],[Current Base Salary]]-CompensationAnalysis[[#This Row],[Target Market Salary]],"")</f>
        <v>0</v>
      </c>
      <c r="R548" s="12"/>
      <c r="S548" s="63">
        <f t="shared" si="27"/>
        <v>0</v>
      </c>
      <c r="T548" s="63">
        <f>CompensationAnalysis[[#This Row],[Base Increase Amount $]]+CompensationAnalysis[[#This Row],[Current Base Salary]]</f>
        <v>0</v>
      </c>
      <c r="U548" s="67" t="str">
        <f>IFERROR(((CompensationAnalysis[[#This Row],[Current Base Salary]]+CompensationAnalysis[[#This Row],[Base Increase Amount $]]))/CompensationAnalysis[[#This Row],[Target Market Salary]],"")</f>
        <v/>
      </c>
      <c r="V548" s="28"/>
      <c r="X548" s="28"/>
    </row>
    <row r="549" spans="1:24" ht="13.8" x14ac:dyDescent="0.25">
      <c r="A549" s="8"/>
      <c r="B549" s="8"/>
      <c r="C549" s="8"/>
      <c r="D549" s="8"/>
      <c r="E549" s="8"/>
      <c r="F549" s="8"/>
      <c r="G549" s="10"/>
      <c r="H549" s="29" t="str">
        <f>IFERROR(VLOOKUP(F549,'Jobs to Benchmark'!#REF!,1,FALSE),"")</f>
        <v/>
      </c>
      <c r="I549" s="15"/>
      <c r="J549" s="63"/>
      <c r="K549" s="63"/>
      <c r="L549" s="64"/>
      <c r="M549" s="65"/>
      <c r="N549" s="63"/>
      <c r="O549" s="66" t="str">
        <f>IFERROR(CompensationAnalysis[[#This Row],[Salary Band Average]]/CompensationAnalysis[[#This Row],[Target Market Salary]],"")</f>
        <v/>
      </c>
      <c r="P549" s="67" t="str">
        <f t="shared" si="26"/>
        <v/>
      </c>
      <c r="Q549" s="63">
        <f>IFERROR(CompensationAnalysis[[#This Row],[Current Base Salary]]-CompensationAnalysis[[#This Row],[Target Market Salary]],"")</f>
        <v>0</v>
      </c>
      <c r="R549" s="12"/>
      <c r="S549" s="63">
        <f t="shared" si="27"/>
        <v>0</v>
      </c>
      <c r="T549" s="63">
        <f>CompensationAnalysis[[#This Row],[Base Increase Amount $]]+CompensationAnalysis[[#This Row],[Current Base Salary]]</f>
        <v>0</v>
      </c>
      <c r="U549" s="67" t="str">
        <f>IFERROR(((CompensationAnalysis[[#This Row],[Current Base Salary]]+CompensationAnalysis[[#This Row],[Base Increase Amount $]]))/CompensationAnalysis[[#This Row],[Target Market Salary]],"")</f>
        <v/>
      </c>
      <c r="V549" s="28"/>
      <c r="X549" s="28"/>
    </row>
    <row r="550" spans="1:24" ht="13.8" x14ac:dyDescent="0.25">
      <c r="A550" s="8"/>
      <c r="B550" s="8"/>
      <c r="C550" s="8"/>
      <c r="D550" s="8"/>
      <c r="E550" s="8"/>
      <c r="F550" s="8"/>
      <c r="G550" s="10"/>
      <c r="H550" s="29" t="str">
        <f>IFERROR(VLOOKUP(F550,'Jobs to Benchmark'!#REF!,1,FALSE),"")</f>
        <v/>
      </c>
      <c r="I550" s="15"/>
      <c r="J550" s="63"/>
      <c r="K550" s="63"/>
      <c r="L550" s="64"/>
      <c r="M550" s="65"/>
      <c r="N550" s="63"/>
      <c r="O550" s="66" t="str">
        <f>IFERROR(CompensationAnalysis[[#This Row],[Salary Band Average]]/CompensationAnalysis[[#This Row],[Target Market Salary]],"")</f>
        <v/>
      </c>
      <c r="P550" s="67" t="str">
        <f t="shared" si="26"/>
        <v/>
      </c>
      <c r="Q550" s="63">
        <f>IFERROR(CompensationAnalysis[[#This Row],[Current Base Salary]]-CompensationAnalysis[[#This Row],[Target Market Salary]],"")</f>
        <v>0</v>
      </c>
      <c r="R550" s="12"/>
      <c r="S550" s="63">
        <f t="shared" si="27"/>
        <v>0</v>
      </c>
      <c r="T550" s="63">
        <f>CompensationAnalysis[[#This Row],[Base Increase Amount $]]+CompensationAnalysis[[#This Row],[Current Base Salary]]</f>
        <v>0</v>
      </c>
      <c r="U550" s="67" t="str">
        <f>IFERROR(((CompensationAnalysis[[#This Row],[Current Base Salary]]+CompensationAnalysis[[#This Row],[Base Increase Amount $]]))/CompensationAnalysis[[#This Row],[Target Market Salary]],"")</f>
        <v/>
      </c>
      <c r="V550" s="28"/>
      <c r="X550" s="28"/>
    </row>
    <row r="551" spans="1:24" ht="13.8" x14ac:dyDescent="0.25">
      <c r="A551" s="8"/>
      <c r="B551" s="8"/>
      <c r="C551" s="8"/>
      <c r="D551" s="8"/>
      <c r="E551" s="8"/>
      <c r="F551" s="8"/>
      <c r="G551" s="10"/>
      <c r="H551" s="29" t="str">
        <f>IFERROR(VLOOKUP(F551,'Jobs to Benchmark'!#REF!,1,FALSE),"")</f>
        <v/>
      </c>
      <c r="I551" s="15"/>
      <c r="J551" s="63"/>
      <c r="K551" s="63"/>
      <c r="L551" s="64"/>
      <c r="M551" s="65"/>
      <c r="N551" s="63"/>
      <c r="O551" s="66" t="str">
        <f>IFERROR(CompensationAnalysis[[#This Row],[Salary Band Average]]/CompensationAnalysis[[#This Row],[Target Market Salary]],"")</f>
        <v/>
      </c>
      <c r="P551" s="67" t="str">
        <f t="shared" si="26"/>
        <v/>
      </c>
      <c r="Q551" s="63">
        <f>IFERROR(CompensationAnalysis[[#This Row],[Current Base Salary]]-CompensationAnalysis[[#This Row],[Target Market Salary]],"")</f>
        <v>0</v>
      </c>
      <c r="R551" s="12"/>
      <c r="S551" s="63">
        <f t="shared" si="27"/>
        <v>0</v>
      </c>
      <c r="T551" s="63">
        <f>CompensationAnalysis[[#This Row],[Base Increase Amount $]]+CompensationAnalysis[[#This Row],[Current Base Salary]]</f>
        <v>0</v>
      </c>
      <c r="U551" s="67" t="str">
        <f>IFERROR(((CompensationAnalysis[[#This Row],[Current Base Salary]]+CompensationAnalysis[[#This Row],[Base Increase Amount $]]))/CompensationAnalysis[[#This Row],[Target Market Salary]],"")</f>
        <v/>
      </c>
      <c r="V551" s="28"/>
      <c r="X551" s="28"/>
    </row>
    <row r="552" spans="1:24" ht="13.8" x14ac:dyDescent="0.25">
      <c r="A552" s="8"/>
      <c r="B552" s="8"/>
      <c r="C552" s="8"/>
      <c r="D552" s="8"/>
      <c r="E552" s="8"/>
      <c r="F552" s="8"/>
      <c r="G552" s="10"/>
      <c r="H552" s="29" t="str">
        <f>IFERROR(VLOOKUP(F552,'Jobs to Benchmark'!#REF!,1,FALSE),"")</f>
        <v/>
      </c>
      <c r="I552" s="15"/>
      <c r="J552" s="63"/>
      <c r="K552" s="63"/>
      <c r="L552" s="64"/>
      <c r="M552" s="65"/>
      <c r="N552" s="63"/>
      <c r="O552" s="66" t="str">
        <f>IFERROR(CompensationAnalysis[[#This Row],[Salary Band Average]]/CompensationAnalysis[[#This Row],[Target Market Salary]],"")</f>
        <v/>
      </c>
      <c r="P552" s="67" t="str">
        <f t="shared" si="26"/>
        <v/>
      </c>
      <c r="Q552" s="63">
        <f>IFERROR(CompensationAnalysis[[#This Row],[Current Base Salary]]-CompensationAnalysis[[#This Row],[Target Market Salary]],"")</f>
        <v>0</v>
      </c>
      <c r="R552" s="12"/>
      <c r="S552" s="63">
        <f t="shared" si="27"/>
        <v>0</v>
      </c>
      <c r="T552" s="63">
        <f>CompensationAnalysis[[#This Row],[Base Increase Amount $]]+CompensationAnalysis[[#This Row],[Current Base Salary]]</f>
        <v>0</v>
      </c>
      <c r="U552" s="67" t="str">
        <f>IFERROR(((CompensationAnalysis[[#This Row],[Current Base Salary]]+CompensationAnalysis[[#This Row],[Base Increase Amount $]]))/CompensationAnalysis[[#This Row],[Target Market Salary]],"")</f>
        <v/>
      </c>
      <c r="V552" s="28"/>
      <c r="X552" s="28"/>
    </row>
    <row r="553" spans="1:24" ht="13.8" x14ac:dyDescent="0.25">
      <c r="A553" s="8"/>
      <c r="B553" s="8"/>
      <c r="C553" s="8"/>
      <c r="D553" s="8"/>
      <c r="E553" s="8"/>
      <c r="F553" s="8"/>
      <c r="G553" s="10"/>
      <c r="H553" s="29" t="str">
        <f>IFERROR(VLOOKUP(F553,'Jobs to Benchmark'!#REF!,1,FALSE),"")</f>
        <v/>
      </c>
      <c r="I553" s="15"/>
      <c r="J553" s="63"/>
      <c r="K553" s="63"/>
      <c r="L553" s="64"/>
      <c r="M553" s="65"/>
      <c r="N553" s="63"/>
      <c r="O553" s="66" t="str">
        <f>IFERROR(CompensationAnalysis[[#This Row],[Salary Band Average]]/CompensationAnalysis[[#This Row],[Target Market Salary]],"")</f>
        <v/>
      </c>
      <c r="P553" s="67" t="str">
        <f t="shared" si="26"/>
        <v/>
      </c>
      <c r="Q553" s="63">
        <f>IFERROR(CompensationAnalysis[[#This Row],[Current Base Salary]]-CompensationAnalysis[[#This Row],[Target Market Salary]],"")</f>
        <v>0</v>
      </c>
      <c r="R553" s="12"/>
      <c r="S553" s="63">
        <f t="shared" si="27"/>
        <v>0</v>
      </c>
      <c r="T553" s="63">
        <f>CompensationAnalysis[[#This Row],[Base Increase Amount $]]+CompensationAnalysis[[#This Row],[Current Base Salary]]</f>
        <v>0</v>
      </c>
      <c r="U553" s="67" t="str">
        <f>IFERROR(((CompensationAnalysis[[#This Row],[Current Base Salary]]+CompensationAnalysis[[#This Row],[Base Increase Amount $]]))/CompensationAnalysis[[#This Row],[Target Market Salary]],"")</f>
        <v/>
      </c>
      <c r="V553" s="28"/>
      <c r="X553" s="28"/>
    </row>
    <row r="554" spans="1:24" ht="13.8" x14ac:dyDescent="0.25">
      <c r="A554" s="8"/>
      <c r="B554" s="8"/>
      <c r="C554" s="8"/>
      <c r="D554" s="8"/>
      <c r="E554" s="8"/>
      <c r="F554" s="8"/>
      <c r="G554" s="10"/>
      <c r="H554" s="29" t="str">
        <f>IFERROR(VLOOKUP(F554,'Jobs to Benchmark'!#REF!,1,FALSE),"")</f>
        <v/>
      </c>
      <c r="I554" s="15"/>
      <c r="J554" s="63"/>
      <c r="K554" s="63"/>
      <c r="L554" s="64"/>
      <c r="M554" s="65"/>
      <c r="N554" s="63"/>
      <c r="O554" s="66" t="str">
        <f>IFERROR(CompensationAnalysis[[#This Row],[Salary Band Average]]/CompensationAnalysis[[#This Row],[Target Market Salary]],"")</f>
        <v/>
      </c>
      <c r="P554" s="67" t="str">
        <f t="shared" si="26"/>
        <v/>
      </c>
      <c r="Q554" s="63">
        <f>IFERROR(CompensationAnalysis[[#This Row],[Current Base Salary]]-CompensationAnalysis[[#This Row],[Target Market Salary]],"")</f>
        <v>0</v>
      </c>
      <c r="R554" s="12"/>
      <c r="S554" s="63">
        <f t="shared" si="27"/>
        <v>0</v>
      </c>
      <c r="T554" s="63">
        <f>CompensationAnalysis[[#This Row],[Base Increase Amount $]]+CompensationAnalysis[[#This Row],[Current Base Salary]]</f>
        <v>0</v>
      </c>
      <c r="U554" s="67" t="str">
        <f>IFERROR(((CompensationAnalysis[[#This Row],[Current Base Salary]]+CompensationAnalysis[[#This Row],[Base Increase Amount $]]))/CompensationAnalysis[[#This Row],[Target Market Salary]],"")</f>
        <v/>
      </c>
      <c r="V554" s="28"/>
      <c r="X554" s="28"/>
    </row>
    <row r="555" spans="1:24" ht="13.8" x14ac:dyDescent="0.25">
      <c r="A555" s="8"/>
      <c r="B555" s="8"/>
      <c r="C555" s="8"/>
      <c r="D555" s="8"/>
      <c r="E555" s="8"/>
      <c r="F555" s="8"/>
      <c r="G555" s="10"/>
      <c r="H555" s="29" t="str">
        <f>IFERROR(VLOOKUP(F555,'Jobs to Benchmark'!#REF!,1,FALSE),"")</f>
        <v/>
      </c>
      <c r="I555" s="15"/>
      <c r="J555" s="63"/>
      <c r="K555" s="63"/>
      <c r="L555" s="64"/>
      <c r="M555" s="65"/>
      <c r="N555" s="63"/>
      <c r="O555" s="66" t="str">
        <f>IFERROR(CompensationAnalysis[[#This Row],[Salary Band Average]]/CompensationAnalysis[[#This Row],[Target Market Salary]],"")</f>
        <v/>
      </c>
      <c r="P555" s="67" t="str">
        <f t="shared" si="26"/>
        <v/>
      </c>
      <c r="Q555" s="63">
        <f>IFERROR(CompensationAnalysis[[#This Row],[Current Base Salary]]-CompensationAnalysis[[#This Row],[Target Market Salary]],"")</f>
        <v>0</v>
      </c>
      <c r="R555" s="12"/>
      <c r="S555" s="63">
        <f t="shared" si="27"/>
        <v>0</v>
      </c>
      <c r="T555" s="63">
        <f>CompensationAnalysis[[#This Row],[Base Increase Amount $]]+CompensationAnalysis[[#This Row],[Current Base Salary]]</f>
        <v>0</v>
      </c>
      <c r="U555" s="67" t="str">
        <f>IFERROR(((CompensationAnalysis[[#This Row],[Current Base Salary]]+CompensationAnalysis[[#This Row],[Base Increase Amount $]]))/CompensationAnalysis[[#This Row],[Target Market Salary]],"")</f>
        <v/>
      </c>
      <c r="V555" s="28"/>
      <c r="X555" s="28"/>
    </row>
    <row r="556" spans="1:24" ht="13.8" x14ac:dyDescent="0.25">
      <c r="A556" s="8"/>
      <c r="B556" s="8"/>
      <c r="C556" s="8"/>
      <c r="D556" s="8"/>
      <c r="E556" s="8"/>
      <c r="F556" s="8"/>
      <c r="G556" s="10"/>
      <c r="H556" s="29" t="str">
        <f>IFERROR(VLOOKUP(F556,'Jobs to Benchmark'!#REF!,1,FALSE),"")</f>
        <v/>
      </c>
      <c r="I556" s="15"/>
      <c r="J556" s="63"/>
      <c r="K556" s="63"/>
      <c r="L556" s="64"/>
      <c r="M556" s="65"/>
      <c r="N556" s="63"/>
      <c r="O556" s="66" t="str">
        <f>IFERROR(CompensationAnalysis[[#This Row],[Salary Band Average]]/CompensationAnalysis[[#This Row],[Target Market Salary]],"")</f>
        <v/>
      </c>
      <c r="P556" s="67" t="str">
        <f t="shared" si="26"/>
        <v/>
      </c>
      <c r="Q556" s="63">
        <f>IFERROR(CompensationAnalysis[[#This Row],[Current Base Salary]]-CompensationAnalysis[[#This Row],[Target Market Salary]],"")</f>
        <v>0</v>
      </c>
      <c r="R556" s="12"/>
      <c r="S556" s="63">
        <f t="shared" si="27"/>
        <v>0</v>
      </c>
      <c r="T556" s="63">
        <f>CompensationAnalysis[[#This Row],[Base Increase Amount $]]+CompensationAnalysis[[#This Row],[Current Base Salary]]</f>
        <v>0</v>
      </c>
      <c r="U556" s="67" t="str">
        <f>IFERROR(((CompensationAnalysis[[#This Row],[Current Base Salary]]+CompensationAnalysis[[#This Row],[Base Increase Amount $]]))/CompensationAnalysis[[#This Row],[Target Market Salary]],"")</f>
        <v/>
      </c>
      <c r="V556" s="28"/>
      <c r="X556" s="28"/>
    </row>
    <row r="557" spans="1:24" ht="13.8" x14ac:dyDescent="0.25">
      <c r="A557" s="8"/>
      <c r="B557" s="8"/>
      <c r="C557" s="8"/>
      <c r="D557" s="8"/>
      <c r="E557" s="8"/>
      <c r="F557" s="8"/>
      <c r="G557" s="10"/>
      <c r="H557" s="29" t="str">
        <f>IFERROR(VLOOKUP(F557,'Jobs to Benchmark'!#REF!,1,FALSE),"")</f>
        <v/>
      </c>
      <c r="I557" s="15"/>
      <c r="J557" s="63"/>
      <c r="K557" s="63"/>
      <c r="L557" s="64"/>
      <c r="M557" s="65"/>
      <c r="N557" s="63"/>
      <c r="O557" s="66" t="str">
        <f>IFERROR(CompensationAnalysis[[#This Row],[Salary Band Average]]/CompensationAnalysis[[#This Row],[Target Market Salary]],"")</f>
        <v/>
      </c>
      <c r="P557" s="67" t="str">
        <f t="shared" si="26"/>
        <v/>
      </c>
      <c r="Q557" s="63">
        <f>IFERROR(CompensationAnalysis[[#This Row],[Current Base Salary]]-CompensationAnalysis[[#This Row],[Target Market Salary]],"")</f>
        <v>0</v>
      </c>
      <c r="R557" s="12"/>
      <c r="S557" s="63">
        <f t="shared" si="27"/>
        <v>0</v>
      </c>
      <c r="T557" s="63">
        <f>CompensationAnalysis[[#This Row],[Base Increase Amount $]]+CompensationAnalysis[[#This Row],[Current Base Salary]]</f>
        <v>0</v>
      </c>
      <c r="U557" s="67" t="str">
        <f>IFERROR(((CompensationAnalysis[[#This Row],[Current Base Salary]]+CompensationAnalysis[[#This Row],[Base Increase Amount $]]))/CompensationAnalysis[[#This Row],[Target Market Salary]],"")</f>
        <v/>
      </c>
      <c r="V557" s="28"/>
      <c r="X557" s="28"/>
    </row>
    <row r="558" spans="1:24" ht="13.8" x14ac:dyDescent="0.25">
      <c r="A558" s="8"/>
      <c r="B558" s="8"/>
      <c r="C558" s="8"/>
      <c r="D558" s="8"/>
      <c r="E558" s="8"/>
      <c r="F558" s="8"/>
      <c r="G558" s="10"/>
      <c r="H558" s="29" t="str">
        <f>IFERROR(VLOOKUP(F558,'Jobs to Benchmark'!#REF!,1,FALSE),"")</f>
        <v/>
      </c>
      <c r="I558" s="15"/>
      <c r="J558" s="63"/>
      <c r="K558" s="63"/>
      <c r="L558" s="64"/>
      <c r="M558" s="65"/>
      <c r="N558" s="63"/>
      <c r="O558" s="66" t="str">
        <f>IFERROR(CompensationAnalysis[[#This Row],[Salary Band Average]]/CompensationAnalysis[[#This Row],[Target Market Salary]],"")</f>
        <v/>
      </c>
      <c r="P558" s="67" t="str">
        <f t="shared" si="26"/>
        <v/>
      </c>
      <c r="Q558" s="63">
        <f>IFERROR(CompensationAnalysis[[#This Row],[Current Base Salary]]-CompensationAnalysis[[#This Row],[Target Market Salary]],"")</f>
        <v>0</v>
      </c>
      <c r="R558" s="12"/>
      <c r="S558" s="63">
        <f t="shared" si="27"/>
        <v>0</v>
      </c>
      <c r="T558" s="63">
        <f>CompensationAnalysis[[#This Row],[Base Increase Amount $]]+CompensationAnalysis[[#This Row],[Current Base Salary]]</f>
        <v>0</v>
      </c>
      <c r="U558" s="67" t="str">
        <f>IFERROR(((CompensationAnalysis[[#This Row],[Current Base Salary]]+CompensationAnalysis[[#This Row],[Base Increase Amount $]]))/CompensationAnalysis[[#This Row],[Target Market Salary]],"")</f>
        <v/>
      </c>
      <c r="V558" s="28"/>
      <c r="X558" s="28"/>
    </row>
    <row r="559" spans="1:24" ht="13.8" x14ac:dyDescent="0.25">
      <c r="A559" s="8"/>
      <c r="B559" s="8"/>
      <c r="C559" s="8"/>
      <c r="D559" s="8"/>
      <c r="E559" s="8"/>
      <c r="F559" s="8"/>
      <c r="G559" s="10"/>
      <c r="H559" s="29" t="str">
        <f>IFERROR(VLOOKUP(F559,'Jobs to Benchmark'!#REF!,1,FALSE),"")</f>
        <v/>
      </c>
      <c r="I559" s="15"/>
      <c r="J559" s="63"/>
      <c r="K559" s="63"/>
      <c r="L559" s="64"/>
      <c r="M559" s="65"/>
      <c r="N559" s="63"/>
      <c r="O559" s="66" t="str">
        <f>IFERROR(CompensationAnalysis[[#This Row],[Salary Band Average]]/CompensationAnalysis[[#This Row],[Target Market Salary]],"")</f>
        <v/>
      </c>
      <c r="P559" s="67" t="str">
        <f t="shared" si="26"/>
        <v/>
      </c>
      <c r="Q559" s="63">
        <f>IFERROR(CompensationAnalysis[[#This Row],[Current Base Salary]]-CompensationAnalysis[[#This Row],[Target Market Salary]],"")</f>
        <v>0</v>
      </c>
      <c r="R559" s="12"/>
      <c r="S559" s="63">
        <f t="shared" si="27"/>
        <v>0</v>
      </c>
      <c r="T559" s="63">
        <f>CompensationAnalysis[[#This Row],[Base Increase Amount $]]+CompensationAnalysis[[#This Row],[Current Base Salary]]</f>
        <v>0</v>
      </c>
      <c r="U559" s="67" t="str">
        <f>IFERROR(((CompensationAnalysis[[#This Row],[Current Base Salary]]+CompensationAnalysis[[#This Row],[Base Increase Amount $]]))/CompensationAnalysis[[#This Row],[Target Market Salary]],"")</f>
        <v/>
      </c>
      <c r="V559" s="28"/>
      <c r="X559" s="28"/>
    </row>
    <row r="560" spans="1:24" ht="13.8" x14ac:dyDescent="0.25">
      <c r="A560" s="8"/>
      <c r="B560" s="8"/>
      <c r="C560" s="8"/>
      <c r="D560" s="8"/>
      <c r="E560" s="8"/>
      <c r="F560" s="8"/>
      <c r="G560" s="10"/>
      <c r="H560" s="29" t="str">
        <f>IFERROR(VLOOKUP(F560,'Jobs to Benchmark'!#REF!,1,FALSE),"")</f>
        <v/>
      </c>
      <c r="I560" s="15"/>
      <c r="J560" s="63"/>
      <c r="K560" s="63"/>
      <c r="L560" s="64"/>
      <c r="M560" s="65"/>
      <c r="N560" s="63"/>
      <c r="O560" s="66" t="str">
        <f>IFERROR(CompensationAnalysis[[#This Row],[Salary Band Average]]/CompensationAnalysis[[#This Row],[Target Market Salary]],"")</f>
        <v/>
      </c>
      <c r="P560" s="67" t="str">
        <f t="shared" si="26"/>
        <v/>
      </c>
      <c r="Q560" s="63">
        <f>IFERROR(CompensationAnalysis[[#This Row],[Current Base Salary]]-CompensationAnalysis[[#This Row],[Target Market Salary]],"")</f>
        <v>0</v>
      </c>
      <c r="R560" s="12"/>
      <c r="S560" s="63">
        <f t="shared" si="27"/>
        <v>0</v>
      </c>
      <c r="T560" s="63">
        <f>CompensationAnalysis[[#This Row],[Base Increase Amount $]]+CompensationAnalysis[[#This Row],[Current Base Salary]]</f>
        <v>0</v>
      </c>
      <c r="U560" s="67" t="str">
        <f>IFERROR(((CompensationAnalysis[[#This Row],[Current Base Salary]]+CompensationAnalysis[[#This Row],[Base Increase Amount $]]))/CompensationAnalysis[[#This Row],[Target Market Salary]],"")</f>
        <v/>
      </c>
      <c r="V560" s="28"/>
      <c r="X560" s="28"/>
    </row>
    <row r="561" spans="1:24" ht="13.8" x14ac:dyDescent="0.25">
      <c r="A561" s="8"/>
      <c r="B561" s="8"/>
      <c r="C561" s="8"/>
      <c r="D561" s="8"/>
      <c r="E561" s="8"/>
      <c r="F561" s="8"/>
      <c r="G561" s="10"/>
      <c r="H561" s="29" t="str">
        <f>IFERROR(VLOOKUP(F561,'Jobs to Benchmark'!#REF!,1,FALSE),"")</f>
        <v/>
      </c>
      <c r="I561" s="15"/>
      <c r="J561" s="63"/>
      <c r="K561" s="63"/>
      <c r="L561" s="64"/>
      <c r="M561" s="65"/>
      <c r="N561" s="63"/>
      <c r="O561" s="66" t="str">
        <f>IFERROR(CompensationAnalysis[[#This Row],[Salary Band Average]]/CompensationAnalysis[[#This Row],[Target Market Salary]],"")</f>
        <v/>
      </c>
      <c r="P561" s="67" t="str">
        <f t="shared" si="26"/>
        <v/>
      </c>
      <c r="Q561" s="63">
        <f>IFERROR(CompensationAnalysis[[#This Row],[Current Base Salary]]-CompensationAnalysis[[#This Row],[Target Market Salary]],"")</f>
        <v>0</v>
      </c>
      <c r="R561" s="12"/>
      <c r="S561" s="63">
        <f t="shared" si="27"/>
        <v>0</v>
      </c>
      <c r="T561" s="63">
        <f>CompensationAnalysis[[#This Row],[Base Increase Amount $]]+CompensationAnalysis[[#This Row],[Current Base Salary]]</f>
        <v>0</v>
      </c>
      <c r="U561" s="67" t="str">
        <f>IFERROR(((CompensationAnalysis[[#This Row],[Current Base Salary]]+CompensationAnalysis[[#This Row],[Base Increase Amount $]]))/CompensationAnalysis[[#This Row],[Target Market Salary]],"")</f>
        <v/>
      </c>
      <c r="V561" s="28"/>
      <c r="X561" s="28"/>
    </row>
    <row r="562" spans="1:24" ht="13.8" x14ac:dyDescent="0.25">
      <c r="A562" s="8"/>
      <c r="B562" s="8"/>
      <c r="C562" s="8"/>
      <c r="D562" s="8"/>
      <c r="E562" s="8"/>
      <c r="F562" s="8"/>
      <c r="G562" s="10"/>
      <c r="H562" s="29" t="str">
        <f>IFERROR(VLOOKUP(F562,'Jobs to Benchmark'!#REF!,1,FALSE),"")</f>
        <v/>
      </c>
      <c r="I562" s="15"/>
      <c r="J562" s="63"/>
      <c r="K562" s="63"/>
      <c r="L562" s="64"/>
      <c r="M562" s="65"/>
      <c r="N562" s="63"/>
      <c r="O562" s="66" t="str">
        <f>IFERROR(CompensationAnalysis[[#This Row],[Salary Band Average]]/CompensationAnalysis[[#This Row],[Target Market Salary]],"")</f>
        <v/>
      </c>
      <c r="P562" s="67" t="str">
        <f t="shared" si="26"/>
        <v/>
      </c>
      <c r="Q562" s="63">
        <f>IFERROR(CompensationAnalysis[[#This Row],[Current Base Salary]]-CompensationAnalysis[[#This Row],[Target Market Salary]],"")</f>
        <v>0</v>
      </c>
      <c r="R562" s="12"/>
      <c r="S562" s="63">
        <f t="shared" si="27"/>
        <v>0</v>
      </c>
      <c r="T562" s="63">
        <f>CompensationAnalysis[[#This Row],[Base Increase Amount $]]+CompensationAnalysis[[#This Row],[Current Base Salary]]</f>
        <v>0</v>
      </c>
      <c r="U562" s="67" t="str">
        <f>IFERROR(((CompensationAnalysis[[#This Row],[Current Base Salary]]+CompensationAnalysis[[#This Row],[Base Increase Amount $]]))/CompensationAnalysis[[#This Row],[Target Market Salary]],"")</f>
        <v/>
      </c>
      <c r="V562" s="28"/>
      <c r="X562" s="28"/>
    </row>
    <row r="563" spans="1:24" ht="13.8" x14ac:dyDescent="0.25">
      <c r="A563" s="8"/>
      <c r="B563" s="8"/>
      <c r="C563" s="8"/>
      <c r="D563" s="8"/>
      <c r="E563" s="8"/>
      <c r="F563" s="8"/>
      <c r="G563" s="10"/>
      <c r="H563" s="29" t="str">
        <f>IFERROR(VLOOKUP(F563,'Jobs to Benchmark'!#REF!,1,FALSE),"")</f>
        <v/>
      </c>
      <c r="I563" s="15"/>
      <c r="J563" s="63"/>
      <c r="K563" s="63"/>
      <c r="L563" s="64"/>
      <c r="M563" s="65"/>
      <c r="N563" s="63"/>
      <c r="O563" s="66" t="str">
        <f>IFERROR(CompensationAnalysis[[#This Row],[Salary Band Average]]/CompensationAnalysis[[#This Row],[Target Market Salary]],"")</f>
        <v/>
      </c>
      <c r="P563" s="67" t="str">
        <f t="shared" si="26"/>
        <v/>
      </c>
      <c r="Q563" s="63">
        <f>IFERROR(CompensationAnalysis[[#This Row],[Current Base Salary]]-CompensationAnalysis[[#This Row],[Target Market Salary]],"")</f>
        <v>0</v>
      </c>
      <c r="R563" s="12"/>
      <c r="S563" s="63">
        <f t="shared" si="27"/>
        <v>0</v>
      </c>
      <c r="T563" s="63">
        <f>CompensationAnalysis[[#This Row],[Base Increase Amount $]]+CompensationAnalysis[[#This Row],[Current Base Salary]]</f>
        <v>0</v>
      </c>
      <c r="U563" s="67" t="str">
        <f>IFERROR(((CompensationAnalysis[[#This Row],[Current Base Salary]]+CompensationAnalysis[[#This Row],[Base Increase Amount $]]))/CompensationAnalysis[[#This Row],[Target Market Salary]],"")</f>
        <v/>
      </c>
      <c r="V563" s="28"/>
      <c r="X563" s="28"/>
    </row>
    <row r="564" spans="1:24" ht="13.8" x14ac:dyDescent="0.25">
      <c r="A564" s="8"/>
      <c r="B564" s="8"/>
      <c r="C564" s="8"/>
      <c r="D564" s="8"/>
      <c r="E564" s="8"/>
      <c r="F564" s="8"/>
      <c r="G564" s="10"/>
      <c r="H564" s="29" t="str">
        <f>IFERROR(VLOOKUP(F564,'Jobs to Benchmark'!#REF!,1,FALSE),"")</f>
        <v/>
      </c>
      <c r="I564" s="15"/>
      <c r="J564" s="63"/>
      <c r="K564" s="63"/>
      <c r="L564" s="64"/>
      <c r="M564" s="65"/>
      <c r="N564" s="63"/>
      <c r="O564" s="66" t="str">
        <f>IFERROR(CompensationAnalysis[[#This Row],[Salary Band Average]]/CompensationAnalysis[[#This Row],[Target Market Salary]],"")</f>
        <v/>
      </c>
      <c r="P564" s="67" t="str">
        <f t="shared" si="26"/>
        <v/>
      </c>
      <c r="Q564" s="63">
        <f>IFERROR(CompensationAnalysis[[#This Row],[Current Base Salary]]-CompensationAnalysis[[#This Row],[Target Market Salary]],"")</f>
        <v>0</v>
      </c>
      <c r="R564" s="12"/>
      <c r="S564" s="63">
        <f t="shared" si="27"/>
        <v>0</v>
      </c>
      <c r="T564" s="63">
        <f>CompensationAnalysis[[#This Row],[Base Increase Amount $]]+CompensationAnalysis[[#This Row],[Current Base Salary]]</f>
        <v>0</v>
      </c>
      <c r="U564" s="67" t="str">
        <f>IFERROR(((CompensationAnalysis[[#This Row],[Current Base Salary]]+CompensationAnalysis[[#This Row],[Base Increase Amount $]]))/CompensationAnalysis[[#This Row],[Target Market Salary]],"")</f>
        <v/>
      </c>
      <c r="V564" s="28"/>
      <c r="X564" s="28"/>
    </row>
    <row r="565" spans="1:24" ht="13.8" x14ac:dyDescent="0.25">
      <c r="A565" s="8"/>
      <c r="B565" s="8"/>
      <c r="C565" s="8"/>
      <c r="D565" s="8"/>
      <c r="E565" s="8"/>
      <c r="F565" s="8"/>
      <c r="G565" s="10"/>
      <c r="H565" s="29" t="str">
        <f>IFERROR(VLOOKUP(F565,'Jobs to Benchmark'!#REF!,1,FALSE),"")</f>
        <v/>
      </c>
      <c r="I565" s="15"/>
      <c r="J565" s="63"/>
      <c r="K565" s="63"/>
      <c r="L565" s="64"/>
      <c r="M565" s="65"/>
      <c r="N565" s="63"/>
      <c r="O565" s="66" t="str">
        <f>IFERROR(CompensationAnalysis[[#This Row],[Salary Band Average]]/CompensationAnalysis[[#This Row],[Target Market Salary]],"")</f>
        <v/>
      </c>
      <c r="P565" s="67" t="str">
        <f t="shared" si="26"/>
        <v/>
      </c>
      <c r="Q565" s="63">
        <f>IFERROR(CompensationAnalysis[[#This Row],[Current Base Salary]]-CompensationAnalysis[[#This Row],[Target Market Salary]],"")</f>
        <v>0</v>
      </c>
      <c r="R565" s="12"/>
      <c r="S565" s="63">
        <f t="shared" si="27"/>
        <v>0</v>
      </c>
      <c r="T565" s="63">
        <f>CompensationAnalysis[[#This Row],[Base Increase Amount $]]+CompensationAnalysis[[#This Row],[Current Base Salary]]</f>
        <v>0</v>
      </c>
      <c r="U565" s="67" t="str">
        <f>IFERROR(((CompensationAnalysis[[#This Row],[Current Base Salary]]+CompensationAnalysis[[#This Row],[Base Increase Amount $]]))/CompensationAnalysis[[#This Row],[Target Market Salary]],"")</f>
        <v/>
      </c>
      <c r="V565" s="28"/>
      <c r="X565" s="28"/>
    </row>
    <row r="566" spans="1:24" ht="13.8" x14ac:dyDescent="0.25">
      <c r="A566" s="8"/>
      <c r="B566" s="8"/>
      <c r="C566" s="8"/>
      <c r="D566" s="8"/>
      <c r="E566" s="8"/>
      <c r="F566" s="8"/>
      <c r="G566" s="10"/>
      <c r="H566" s="29" t="str">
        <f>IFERROR(VLOOKUP(F566,'Jobs to Benchmark'!#REF!,1,FALSE),"")</f>
        <v/>
      </c>
      <c r="I566" s="15"/>
      <c r="J566" s="63"/>
      <c r="K566" s="63"/>
      <c r="L566" s="64"/>
      <c r="M566" s="65"/>
      <c r="N566" s="63"/>
      <c r="O566" s="66" t="str">
        <f>IFERROR(CompensationAnalysis[[#This Row],[Salary Band Average]]/CompensationAnalysis[[#This Row],[Target Market Salary]],"")</f>
        <v/>
      </c>
      <c r="P566" s="67" t="str">
        <f t="shared" si="26"/>
        <v/>
      </c>
      <c r="Q566" s="63">
        <f>IFERROR(CompensationAnalysis[[#This Row],[Current Base Salary]]-CompensationAnalysis[[#This Row],[Target Market Salary]],"")</f>
        <v>0</v>
      </c>
      <c r="R566" s="12"/>
      <c r="S566" s="63">
        <f t="shared" si="27"/>
        <v>0</v>
      </c>
      <c r="T566" s="63">
        <f>CompensationAnalysis[[#This Row],[Base Increase Amount $]]+CompensationAnalysis[[#This Row],[Current Base Salary]]</f>
        <v>0</v>
      </c>
      <c r="U566" s="67" t="str">
        <f>IFERROR(((CompensationAnalysis[[#This Row],[Current Base Salary]]+CompensationAnalysis[[#This Row],[Base Increase Amount $]]))/CompensationAnalysis[[#This Row],[Target Market Salary]],"")</f>
        <v/>
      </c>
      <c r="V566" s="28"/>
      <c r="X566" s="28"/>
    </row>
    <row r="567" spans="1:24" ht="13.8" x14ac:dyDescent="0.25">
      <c r="A567" s="8"/>
      <c r="B567" s="8"/>
      <c r="C567" s="8"/>
      <c r="D567" s="8"/>
      <c r="E567" s="8"/>
      <c r="F567" s="8"/>
      <c r="G567" s="10"/>
      <c r="H567" s="29" t="str">
        <f>IFERROR(VLOOKUP(F567,'Jobs to Benchmark'!#REF!,1,FALSE),"")</f>
        <v/>
      </c>
      <c r="I567" s="15"/>
      <c r="J567" s="63"/>
      <c r="K567" s="63"/>
      <c r="L567" s="64"/>
      <c r="M567" s="65"/>
      <c r="N567" s="63"/>
      <c r="O567" s="66" t="str">
        <f>IFERROR(CompensationAnalysis[[#This Row],[Salary Band Average]]/CompensationAnalysis[[#This Row],[Target Market Salary]],"")</f>
        <v/>
      </c>
      <c r="P567" s="67" t="str">
        <f t="shared" si="26"/>
        <v/>
      </c>
      <c r="Q567" s="63">
        <f>IFERROR(CompensationAnalysis[[#This Row],[Current Base Salary]]-CompensationAnalysis[[#This Row],[Target Market Salary]],"")</f>
        <v>0</v>
      </c>
      <c r="R567" s="12"/>
      <c r="S567" s="63">
        <f t="shared" si="27"/>
        <v>0</v>
      </c>
      <c r="T567" s="63">
        <f>CompensationAnalysis[[#This Row],[Base Increase Amount $]]+CompensationAnalysis[[#This Row],[Current Base Salary]]</f>
        <v>0</v>
      </c>
      <c r="U567" s="67" t="str">
        <f>IFERROR(((CompensationAnalysis[[#This Row],[Current Base Salary]]+CompensationAnalysis[[#This Row],[Base Increase Amount $]]))/CompensationAnalysis[[#This Row],[Target Market Salary]],"")</f>
        <v/>
      </c>
      <c r="V567" s="28"/>
      <c r="X567" s="28"/>
    </row>
    <row r="568" spans="1:24" ht="13.8" x14ac:dyDescent="0.25">
      <c r="A568" s="8"/>
      <c r="B568" s="8"/>
      <c r="C568" s="8"/>
      <c r="D568" s="8"/>
      <c r="E568" s="8"/>
      <c r="F568" s="8"/>
      <c r="G568" s="10"/>
      <c r="H568" s="29" t="str">
        <f>IFERROR(VLOOKUP(F568,'Jobs to Benchmark'!#REF!,1,FALSE),"")</f>
        <v/>
      </c>
      <c r="I568" s="15"/>
      <c r="J568" s="63"/>
      <c r="K568" s="63"/>
      <c r="L568" s="64"/>
      <c r="M568" s="65"/>
      <c r="N568" s="63"/>
      <c r="O568" s="66" t="str">
        <f>IFERROR(CompensationAnalysis[[#This Row],[Salary Band Average]]/CompensationAnalysis[[#This Row],[Target Market Salary]],"")</f>
        <v/>
      </c>
      <c r="P568" s="67" t="str">
        <f t="shared" si="26"/>
        <v/>
      </c>
      <c r="Q568" s="63">
        <f>IFERROR(CompensationAnalysis[[#This Row],[Current Base Salary]]-CompensationAnalysis[[#This Row],[Target Market Salary]],"")</f>
        <v>0</v>
      </c>
      <c r="R568" s="12"/>
      <c r="S568" s="63">
        <f t="shared" si="27"/>
        <v>0</v>
      </c>
      <c r="T568" s="63">
        <f>CompensationAnalysis[[#This Row],[Base Increase Amount $]]+CompensationAnalysis[[#This Row],[Current Base Salary]]</f>
        <v>0</v>
      </c>
      <c r="U568" s="67" t="str">
        <f>IFERROR(((CompensationAnalysis[[#This Row],[Current Base Salary]]+CompensationAnalysis[[#This Row],[Base Increase Amount $]]))/CompensationAnalysis[[#This Row],[Target Market Salary]],"")</f>
        <v/>
      </c>
      <c r="V568" s="28"/>
      <c r="X568" s="28"/>
    </row>
    <row r="569" spans="1:24" ht="13.8" x14ac:dyDescent="0.25">
      <c r="A569" s="8"/>
      <c r="B569" s="8"/>
      <c r="C569" s="8"/>
      <c r="D569" s="8"/>
      <c r="E569" s="8"/>
      <c r="F569" s="8"/>
      <c r="G569" s="10"/>
      <c r="H569" s="29" t="str">
        <f>IFERROR(VLOOKUP(F569,'Jobs to Benchmark'!#REF!,1,FALSE),"")</f>
        <v/>
      </c>
      <c r="I569" s="15"/>
      <c r="J569" s="63"/>
      <c r="K569" s="63"/>
      <c r="L569" s="64"/>
      <c r="M569" s="65"/>
      <c r="N569" s="63"/>
      <c r="O569" s="66" t="str">
        <f>IFERROR(CompensationAnalysis[[#This Row],[Salary Band Average]]/CompensationAnalysis[[#This Row],[Target Market Salary]],"")</f>
        <v/>
      </c>
      <c r="P569" s="67" t="str">
        <f t="shared" si="26"/>
        <v/>
      </c>
      <c r="Q569" s="63">
        <f>IFERROR(CompensationAnalysis[[#This Row],[Current Base Salary]]-CompensationAnalysis[[#This Row],[Target Market Salary]],"")</f>
        <v>0</v>
      </c>
      <c r="R569" s="12"/>
      <c r="S569" s="63">
        <f t="shared" si="27"/>
        <v>0</v>
      </c>
      <c r="T569" s="63">
        <f>CompensationAnalysis[[#This Row],[Base Increase Amount $]]+CompensationAnalysis[[#This Row],[Current Base Salary]]</f>
        <v>0</v>
      </c>
      <c r="U569" s="67" t="str">
        <f>IFERROR(((CompensationAnalysis[[#This Row],[Current Base Salary]]+CompensationAnalysis[[#This Row],[Base Increase Amount $]]))/CompensationAnalysis[[#This Row],[Target Market Salary]],"")</f>
        <v/>
      </c>
      <c r="V569" s="28"/>
      <c r="X569" s="28"/>
    </row>
    <row r="570" spans="1:24" ht="13.8" x14ac:dyDescent="0.25">
      <c r="A570" s="8"/>
      <c r="B570" s="8"/>
      <c r="C570" s="8"/>
      <c r="D570" s="8"/>
      <c r="E570" s="8"/>
      <c r="F570" s="8"/>
      <c r="G570" s="10"/>
      <c r="H570" s="29" t="str">
        <f>IFERROR(VLOOKUP(F570,'Jobs to Benchmark'!#REF!,1,FALSE),"")</f>
        <v/>
      </c>
      <c r="I570" s="15"/>
      <c r="J570" s="63"/>
      <c r="K570" s="63"/>
      <c r="L570" s="64"/>
      <c r="M570" s="65"/>
      <c r="N570" s="63"/>
      <c r="O570" s="66" t="str">
        <f>IFERROR(CompensationAnalysis[[#This Row],[Salary Band Average]]/CompensationAnalysis[[#This Row],[Target Market Salary]],"")</f>
        <v/>
      </c>
      <c r="P570" s="67" t="str">
        <f t="shared" si="26"/>
        <v/>
      </c>
      <c r="Q570" s="63">
        <f>IFERROR(CompensationAnalysis[[#This Row],[Current Base Salary]]-CompensationAnalysis[[#This Row],[Target Market Salary]],"")</f>
        <v>0</v>
      </c>
      <c r="R570" s="12"/>
      <c r="S570" s="63">
        <f t="shared" si="27"/>
        <v>0</v>
      </c>
      <c r="T570" s="63">
        <f>CompensationAnalysis[[#This Row],[Base Increase Amount $]]+CompensationAnalysis[[#This Row],[Current Base Salary]]</f>
        <v>0</v>
      </c>
      <c r="U570" s="67" t="str">
        <f>IFERROR(((CompensationAnalysis[[#This Row],[Current Base Salary]]+CompensationAnalysis[[#This Row],[Base Increase Amount $]]))/CompensationAnalysis[[#This Row],[Target Market Salary]],"")</f>
        <v/>
      </c>
      <c r="V570" s="28"/>
      <c r="X570" s="28"/>
    </row>
    <row r="571" spans="1:24" ht="13.8" x14ac:dyDescent="0.25">
      <c r="A571" s="8"/>
      <c r="B571" s="8"/>
      <c r="C571" s="8"/>
      <c r="D571" s="8"/>
      <c r="E571" s="8"/>
      <c r="F571" s="8"/>
      <c r="G571" s="10"/>
      <c r="H571" s="29" t="str">
        <f>IFERROR(VLOOKUP(F571,'Jobs to Benchmark'!#REF!,1,FALSE),"")</f>
        <v/>
      </c>
      <c r="I571" s="15"/>
      <c r="J571" s="63"/>
      <c r="K571" s="63"/>
      <c r="L571" s="64"/>
      <c r="M571" s="65"/>
      <c r="N571" s="63"/>
      <c r="O571" s="66" t="str">
        <f>IFERROR(CompensationAnalysis[[#This Row],[Salary Band Average]]/CompensationAnalysis[[#This Row],[Target Market Salary]],"")</f>
        <v/>
      </c>
      <c r="P571" s="67" t="str">
        <f t="shared" si="26"/>
        <v/>
      </c>
      <c r="Q571" s="63">
        <f>IFERROR(CompensationAnalysis[[#This Row],[Current Base Salary]]-CompensationAnalysis[[#This Row],[Target Market Salary]],"")</f>
        <v>0</v>
      </c>
      <c r="R571" s="12"/>
      <c r="S571" s="63">
        <f t="shared" si="27"/>
        <v>0</v>
      </c>
      <c r="T571" s="63">
        <f>CompensationAnalysis[[#This Row],[Base Increase Amount $]]+CompensationAnalysis[[#This Row],[Current Base Salary]]</f>
        <v>0</v>
      </c>
      <c r="U571" s="67" t="str">
        <f>IFERROR(((CompensationAnalysis[[#This Row],[Current Base Salary]]+CompensationAnalysis[[#This Row],[Base Increase Amount $]]))/CompensationAnalysis[[#This Row],[Target Market Salary]],"")</f>
        <v/>
      </c>
      <c r="V571" s="28"/>
      <c r="X571" s="28"/>
    </row>
    <row r="572" spans="1:24" ht="13.8" x14ac:dyDescent="0.25">
      <c r="A572" s="8"/>
      <c r="B572" s="8"/>
      <c r="C572" s="8"/>
      <c r="D572" s="8"/>
      <c r="E572" s="8"/>
      <c r="F572" s="8"/>
      <c r="G572" s="10"/>
      <c r="H572" s="29" t="str">
        <f>IFERROR(VLOOKUP(F572,'Jobs to Benchmark'!#REF!,1,FALSE),"")</f>
        <v/>
      </c>
      <c r="I572" s="15"/>
      <c r="J572" s="63"/>
      <c r="K572" s="63"/>
      <c r="L572" s="64"/>
      <c r="M572" s="65"/>
      <c r="N572" s="63"/>
      <c r="O572" s="66" t="str">
        <f>IFERROR(CompensationAnalysis[[#This Row],[Salary Band Average]]/CompensationAnalysis[[#This Row],[Target Market Salary]],"")</f>
        <v/>
      </c>
      <c r="P572" s="67" t="str">
        <f t="shared" si="26"/>
        <v/>
      </c>
      <c r="Q572" s="63">
        <f>IFERROR(CompensationAnalysis[[#This Row],[Current Base Salary]]-CompensationAnalysis[[#This Row],[Target Market Salary]],"")</f>
        <v>0</v>
      </c>
      <c r="R572" s="12"/>
      <c r="S572" s="63">
        <f t="shared" si="27"/>
        <v>0</v>
      </c>
      <c r="T572" s="63">
        <f>CompensationAnalysis[[#This Row],[Base Increase Amount $]]+CompensationAnalysis[[#This Row],[Current Base Salary]]</f>
        <v>0</v>
      </c>
      <c r="U572" s="67" t="str">
        <f>IFERROR(((CompensationAnalysis[[#This Row],[Current Base Salary]]+CompensationAnalysis[[#This Row],[Base Increase Amount $]]))/CompensationAnalysis[[#This Row],[Target Market Salary]],"")</f>
        <v/>
      </c>
      <c r="V572" s="28"/>
      <c r="X572" s="28"/>
    </row>
    <row r="573" spans="1:24" ht="13.8" x14ac:dyDescent="0.25">
      <c r="A573" s="8"/>
      <c r="B573" s="8"/>
      <c r="C573" s="8"/>
      <c r="D573" s="8"/>
      <c r="E573" s="8"/>
      <c r="F573" s="8"/>
      <c r="G573" s="10"/>
      <c r="H573" s="29" t="str">
        <f>IFERROR(VLOOKUP(F573,'Jobs to Benchmark'!#REF!,1,FALSE),"")</f>
        <v/>
      </c>
      <c r="I573" s="15"/>
      <c r="J573" s="63"/>
      <c r="K573" s="63"/>
      <c r="L573" s="64"/>
      <c r="M573" s="65"/>
      <c r="N573" s="63"/>
      <c r="O573" s="66" t="str">
        <f>IFERROR(CompensationAnalysis[[#This Row],[Salary Band Average]]/CompensationAnalysis[[#This Row],[Target Market Salary]],"")</f>
        <v/>
      </c>
      <c r="P573" s="67" t="str">
        <f t="shared" si="26"/>
        <v/>
      </c>
      <c r="Q573" s="63">
        <f>IFERROR(CompensationAnalysis[[#This Row],[Current Base Salary]]-CompensationAnalysis[[#This Row],[Target Market Salary]],"")</f>
        <v>0</v>
      </c>
      <c r="R573" s="12"/>
      <c r="S573" s="63">
        <f t="shared" si="27"/>
        <v>0</v>
      </c>
      <c r="T573" s="63">
        <f>CompensationAnalysis[[#This Row],[Base Increase Amount $]]+CompensationAnalysis[[#This Row],[Current Base Salary]]</f>
        <v>0</v>
      </c>
      <c r="U573" s="67" t="str">
        <f>IFERROR(((CompensationAnalysis[[#This Row],[Current Base Salary]]+CompensationAnalysis[[#This Row],[Base Increase Amount $]]))/CompensationAnalysis[[#This Row],[Target Market Salary]],"")</f>
        <v/>
      </c>
      <c r="V573" s="28"/>
      <c r="X573" s="28"/>
    </row>
    <row r="574" spans="1:24" ht="13.8" x14ac:dyDescent="0.25">
      <c r="A574" s="8"/>
      <c r="B574" s="8"/>
      <c r="C574" s="8"/>
      <c r="D574" s="8"/>
      <c r="E574" s="8"/>
      <c r="F574" s="8"/>
      <c r="G574" s="10"/>
      <c r="H574" s="29" t="str">
        <f>IFERROR(VLOOKUP(F574,'Jobs to Benchmark'!#REF!,1,FALSE),"")</f>
        <v/>
      </c>
      <c r="I574" s="15"/>
      <c r="J574" s="63"/>
      <c r="K574" s="63"/>
      <c r="L574" s="64"/>
      <c r="M574" s="65"/>
      <c r="N574" s="63"/>
      <c r="O574" s="66" t="str">
        <f>IFERROR(CompensationAnalysis[[#This Row],[Salary Band Average]]/CompensationAnalysis[[#This Row],[Target Market Salary]],"")</f>
        <v/>
      </c>
      <c r="P574" s="67" t="str">
        <f t="shared" si="26"/>
        <v/>
      </c>
      <c r="Q574" s="63">
        <f>IFERROR(CompensationAnalysis[[#This Row],[Current Base Salary]]-CompensationAnalysis[[#This Row],[Target Market Salary]],"")</f>
        <v>0</v>
      </c>
      <c r="R574" s="12"/>
      <c r="S574" s="63">
        <f t="shared" si="27"/>
        <v>0</v>
      </c>
      <c r="T574" s="63">
        <f>CompensationAnalysis[[#This Row],[Base Increase Amount $]]+CompensationAnalysis[[#This Row],[Current Base Salary]]</f>
        <v>0</v>
      </c>
      <c r="U574" s="67" t="str">
        <f>IFERROR(((CompensationAnalysis[[#This Row],[Current Base Salary]]+CompensationAnalysis[[#This Row],[Base Increase Amount $]]))/CompensationAnalysis[[#This Row],[Target Market Salary]],"")</f>
        <v/>
      </c>
      <c r="V574" s="28"/>
      <c r="X574" s="28"/>
    </row>
    <row r="575" spans="1:24" ht="13.8" x14ac:dyDescent="0.25">
      <c r="A575" s="8"/>
      <c r="B575" s="8"/>
      <c r="C575" s="8"/>
      <c r="D575" s="8"/>
      <c r="E575" s="8"/>
      <c r="F575" s="8"/>
      <c r="G575" s="10"/>
      <c r="H575" s="29" t="str">
        <f>IFERROR(VLOOKUP(F575,'Jobs to Benchmark'!#REF!,1,FALSE),"")</f>
        <v/>
      </c>
      <c r="I575" s="15"/>
      <c r="J575" s="63"/>
      <c r="K575" s="63"/>
      <c r="L575" s="64"/>
      <c r="M575" s="65"/>
      <c r="N575" s="63"/>
      <c r="O575" s="66" t="str">
        <f>IFERROR(CompensationAnalysis[[#This Row],[Salary Band Average]]/CompensationAnalysis[[#This Row],[Target Market Salary]],"")</f>
        <v/>
      </c>
      <c r="P575" s="67" t="str">
        <f t="shared" si="26"/>
        <v/>
      </c>
      <c r="Q575" s="63">
        <f>IFERROR(CompensationAnalysis[[#This Row],[Current Base Salary]]-CompensationAnalysis[[#This Row],[Target Market Salary]],"")</f>
        <v>0</v>
      </c>
      <c r="R575" s="12"/>
      <c r="S575" s="63">
        <f t="shared" si="27"/>
        <v>0</v>
      </c>
      <c r="T575" s="63">
        <f>CompensationAnalysis[[#This Row],[Base Increase Amount $]]+CompensationAnalysis[[#This Row],[Current Base Salary]]</f>
        <v>0</v>
      </c>
      <c r="U575" s="67" t="str">
        <f>IFERROR(((CompensationAnalysis[[#This Row],[Current Base Salary]]+CompensationAnalysis[[#This Row],[Base Increase Amount $]]))/CompensationAnalysis[[#This Row],[Target Market Salary]],"")</f>
        <v/>
      </c>
      <c r="V575" s="28"/>
      <c r="X575" s="28"/>
    </row>
    <row r="576" spans="1:24" ht="13.8" x14ac:dyDescent="0.25">
      <c r="A576" s="8"/>
      <c r="B576" s="8"/>
      <c r="C576" s="8"/>
      <c r="D576" s="8"/>
      <c r="E576" s="8"/>
      <c r="F576" s="8"/>
      <c r="G576" s="10"/>
      <c r="H576" s="29" t="str">
        <f>IFERROR(VLOOKUP(F576,'Jobs to Benchmark'!#REF!,1,FALSE),"")</f>
        <v/>
      </c>
      <c r="I576" s="15"/>
      <c r="J576" s="63"/>
      <c r="K576" s="63"/>
      <c r="L576" s="64"/>
      <c r="M576" s="65"/>
      <c r="N576" s="63"/>
      <c r="O576" s="66" t="str">
        <f>IFERROR(CompensationAnalysis[[#This Row],[Salary Band Average]]/CompensationAnalysis[[#This Row],[Target Market Salary]],"")</f>
        <v/>
      </c>
      <c r="P576" s="67" t="str">
        <f t="shared" si="26"/>
        <v/>
      </c>
      <c r="Q576" s="63">
        <f>IFERROR(CompensationAnalysis[[#This Row],[Current Base Salary]]-CompensationAnalysis[[#This Row],[Target Market Salary]],"")</f>
        <v>0</v>
      </c>
      <c r="R576" s="12"/>
      <c r="S576" s="63">
        <f t="shared" si="27"/>
        <v>0</v>
      </c>
      <c r="T576" s="63">
        <f>CompensationAnalysis[[#This Row],[Base Increase Amount $]]+CompensationAnalysis[[#This Row],[Current Base Salary]]</f>
        <v>0</v>
      </c>
      <c r="U576" s="67" t="str">
        <f>IFERROR(((CompensationAnalysis[[#This Row],[Current Base Salary]]+CompensationAnalysis[[#This Row],[Base Increase Amount $]]))/CompensationAnalysis[[#This Row],[Target Market Salary]],"")</f>
        <v/>
      </c>
      <c r="V576" s="28"/>
      <c r="X576" s="28"/>
    </row>
    <row r="577" spans="1:24" ht="13.8" x14ac:dyDescent="0.25">
      <c r="A577" s="8"/>
      <c r="B577" s="8"/>
      <c r="C577" s="8"/>
      <c r="D577" s="8"/>
      <c r="E577" s="8"/>
      <c r="F577" s="8"/>
      <c r="G577" s="10"/>
      <c r="H577" s="29" t="str">
        <f>IFERROR(VLOOKUP(F577,'Jobs to Benchmark'!#REF!,1,FALSE),"")</f>
        <v/>
      </c>
      <c r="I577" s="15"/>
      <c r="J577" s="63"/>
      <c r="K577" s="63"/>
      <c r="L577" s="64"/>
      <c r="M577" s="65"/>
      <c r="N577" s="63"/>
      <c r="O577" s="66" t="str">
        <f>IFERROR(CompensationAnalysis[[#This Row],[Salary Band Average]]/CompensationAnalysis[[#This Row],[Target Market Salary]],"")</f>
        <v/>
      </c>
      <c r="P577" s="67" t="str">
        <f t="shared" si="26"/>
        <v/>
      </c>
      <c r="Q577" s="63">
        <f>IFERROR(CompensationAnalysis[[#This Row],[Current Base Salary]]-CompensationAnalysis[[#This Row],[Target Market Salary]],"")</f>
        <v>0</v>
      </c>
      <c r="R577" s="12"/>
      <c r="S577" s="63">
        <f t="shared" si="27"/>
        <v>0</v>
      </c>
      <c r="T577" s="63">
        <f>CompensationAnalysis[[#This Row],[Base Increase Amount $]]+CompensationAnalysis[[#This Row],[Current Base Salary]]</f>
        <v>0</v>
      </c>
      <c r="U577" s="67" t="str">
        <f>IFERROR(((CompensationAnalysis[[#This Row],[Current Base Salary]]+CompensationAnalysis[[#This Row],[Base Increase Amount $]]))/CompensationAnalysis[[#This Row],[Target Market Salary]],"")</f>
        <v/>
      </c>
      <c r="V577" s="28"/>
      <c r="X577" s="28"/>
    </row>
    <row r="578" spans="1:24" ht="13.8" x14ac:dyDescent="0.25">
      <c r="A578" s="8"/>
      <c r="B578" s="8"/>
      <c r="C578" s="8"/>
      <c r="D578" s="8"/>
      <c r="E578" s="8"/>
      <c r="F578" s="8"/>
      <c r="G578" s="10"/>
      <c r="H578" s="29" t="str">
        <f>IFERROR(VLOOKUP(F578,'Jobs to Benchmark'!#REF!,1,FALSE),"")</f>
        <v/>
      </c>
      <c r="I578" s="15"/>
      <c r="J578" s="63"/>
      <c r="K578" s="63"/>
      <c r="L578" s="64"/>
      <c r="M578" s="65"/>
      <c r="N578" s="63"/>
      <c r="O578" s="66" t="str">
        <f>IFERROR(CompensationAnalysis[[#This Row],[Salary Band Average]]/CompensationAnalysis[[#This Row],[Target Market Salary]],"")</f>
        <v/>
      </c>
      <c r="P578" s="67" t="str">
        <f t="shared" si="26"/>
        <v/>
      </c>
      <c r="Q578" s="63">
        <f>IFERROR(CompensationAnalysis[[#This Row],[Current Base Salary]]-CompensationAnalysis[[#This Row],[Target Market Salary]],"")</f>
        <v>0</v>
      </c>
      <c r="R578" s="12"/>
      <c r="S578" s="63">
        <f t="shared" si="27"/>
        <v>0</v>
      </c>
      <c r="T578" s="63">
        <f>CompensationAnalysis[[#This Row],[Base Increase Amount $]]+CompensationAnalysis[[#This Row],[Current Base Salary]]</f>
        <v>0</v>
      </c>
      <c r="U578" s="67" t="str">
        <f>IFERROR(((CompensationAnalysis[[#This Row],[Current Base Salary]]+CompensationAnalysis[[#This Row],[Base Increase Amount $]]))/CompensationAnalysis[[#This Row],[Target Market Salary]],"")</f>
        <v/>
      </c>
      <c r="V578" s="28"/>
      <c r="X578" s="28"/>
    </row>
    <row r="579" spans="1:24" ht="13.8" x14ac:dyDescent="0.25">
      <c r="A579" s="8"/>
      <c r="B579" s="8"/>
      <c r="C579" s="8"/>
      <c r="D579" s="8"/>
      <c r="E579" s="8"/>
      <c r="F579" s="8"/>
      <c r="G579" s="10"/>
      <c r="H579" s="29" t="str">
        <f>IFERROR(VLOOKUP(F579,'Jobs to Benchmark'!#REF!,1,FALSE),"")</f>
        <v/>
      </c>
      <c r="I579" s="15"/>
      <c r="J579" s="63"/>
      <c r="K579" s="63"/>
      <c r="L579" s="64"/>
      <c r="M579" s="65"/>
      <c r="N579" s="63"/>
      <c r="O579" s="66" t="str">
        <f>IFERROR(CompensationAnalysis[[#This Row],[Salary Band Average]]/CompensationAnalysis[[#This Row],[Target Market Salary]],"")</f>
        <v/>
      </c>
      <c r="P579" s="67" t="str">
        <f t="shared" si="26"/>
        <v/>
      </c>
      <c r="Q579" s="63">
        <f>IFERROR(CompensationAnalysis[[#This Row],[Current Base Salary]]-CompensationAnalysis[[#This Row],[Target Market Salary]],"")</f>
        <v>0</v>
      </c>
      <c r="R579" s="12"/>
      <c r="S579" s="63">
        <f t="shared" si="27"/>
        <v>0</v>
      </c>
      <c r="T579" s="63">
        <f>CompensationAnalysis[[#This Row],[Base Increase Amount $]]+CompensationAnalysis[[#This Row],[Current Base Salary]]</f>
        <v>0</v>
      </c>
      <c r="U579" s="67" t="str">
        <f>IFERROR(((CompensationAnalysis[[#This Row],[Current Base Salary]]+CompensationAnalysis[[#This Row],[Base Increase Amount $]]))/CompensationAnalysis[[#This Row],[Target Market Salary]],"")</f>
        <v/>
      </c>
      <c r="V579" s="28"/>
      <c r="X579" s="28"/>
    </row>
    <row r="580" spans="1:24" ht="13.8" x14ac:dyDescent="0.25">
      <c r="A580" s="8"/>
      <c r="B580" s="8"/>
      <c r="C580" s="8"/>
      <c r="D580" s="8"/>
      <c r="E580" s="8"/>
      <c r="F580" s="8"/>
      <c r="G580" s="10"/>
      <c r="H580" s="29" t="str">
        <f>IFERROR(VLOOKUP(F580,'Jobs to Benchmark'!#REF!,1,FALSE),"")</f>
        <v/>
      </c>
      <c r="I580" s="15"/>
      <c r="J580" s="63"/>
      <c r="K580" s="63"/>
      <c r="L580" s="64"/>
      <c r="M580" s="65"/>
      <c r="N580" s="63"/>
      <c r="O580" s="66" t="str">
        <f>IFERROR(CompensationAnalysis[[#This Row],[Salary Band Average]]/CompensationAnalysis[[#This Row],[Target Market Salary]],"")</f>
        <v/>
      </c>
      <c r="P580" s="67" t="str">
        <f t="shared" si="26"/>
        <v/>
      </c>
      <c r="Q580" s="63">
        <f>IFERROR(CompensationAnalysis[[#This Row],[Current Base Salary]]-CompensationAnalysis[[#This Row],[Target Market Salary]],"")</f>
        <v>0</v>
      </c>
      <c r="R580" s="12"/>
      <c r="S580" s="63">
        <f t="shared" si="27"/>
        <v>0</v>
      </c>
      <c r="T580" s="63">
        <f>CompensationAnalysis[[#This Row],[Base Increase Amount $]]+CompensationAnalysis[[#This Row],[Current Base Salary]]</f>
        <v>0</v>
      </c>
      <c r="U580" s="67" t="str">
        <f>IFERROR(((CompensationAnalysis[[#This Row],[Current Base Salary]]+CompensationAnalysis[[#This Row],[Base Increase Amount $]]))/CompensationAnalysis[[#This Row],[Target Market Salary]],"")</f>
        <v/>
      </c>
      <c r="V580" s="28"/>
      <c r="X580" s="28"/>
    </row>
    <row r="581" spans="1:24" ht="13.8" x14ac:dyDescent="0.25">
      <c r="A581" s="8"/>
      <c r="B581" s="8"/>
      <c r="C581" s="8"/>
      <c r="D581" s="8"/>
      <c r="E581" s="8"/>
      <c r="F581" s="8"/>
      <c r="G581" s="10"/>
      <c r="H581" s="29" t="str">
        <f>IFERROR(VLOOKUP(F581,'Jobs to Benchmark'!#REF!,1,FALSE),"")</f>
        <v/>
      </c>
      <c r="I581" s="15"/>
      <c r="J581" s="63"/>
      <c r="K581" s="63"/>
      <c r="L581" s="64"/>
      <c r="M581" s="65"/>
      <c r="N581" s="63"/>
      <c r="O581" s="66" t="str">
        <f>IFERROR(CompensationAnalysis[[#This Row],[Salary Band Average]]/CompensationAnalysis[[#This Row],[Target Market Salary]],"")</f>
        <v/>
      </c>
      <c r="P581" s="67" t="str">
        <f t="shared" si="26"/>
        <v/>
      </c>
      <c r="Q581" s="63">
        <f>IFERROR(CompensationAnalysis[[#This Row],[Current Base Salary]]-CompensationAnalysis[[#This Row],[Target Market Salary]],"")</f>
        <v>0</v>
      </c>
      <c r="R581" s="12"/>
      <c r="S581" s="63">
        <f t="shared" si="27"/>
        <v>0</v>
      </c>
      <c r="T581" s="63">
        <f>CompensationAnalysis[[#This Row],[Base Increase Amount $]]+CompensationAnalysis[[#This Row],[Current Base Salary]]</f>
        <v>0</v>
      </c>
      <c r="U581" s="67" t="str">
        <f>IFERROR(((CompensationAnalysis[[#This Row],[Current Base Salary]]+CompensationAnalysis[[#This Row],[Base Increase Amount $]]))/CompensationAnalysis[[#This Row],[Target Market Salary]],"")</f>
        <v/>
      </c>
      <c r="V581" s="28"/>
      <c r="X581" s="28"/>
    </row>
    <row r="582" spans="1:24" ht="13.8" x14ac:dyDescent="0.25">
      <c r="A582" s="8"/>
      <c r="B582" s="8"/>
      <c r="C582" s="8"/>
      <c r="D582" s="8"/>
      <c r="E582" s="8"/>
      <c r="F582" s="8"/>
      <c r="G582" s="10"/>
      <c r="H582" s="29" t="str">
        <f>IFERROR(VLOOKUP(F582,'Jobs to Benchmark'!#REF!,1,FALSE),"")</f>
        <v/>
      </c>
      <c r="I582" s="15"/>
      <c r="J582" s="63"/>
      <c r="K582" s="63"/>
      <c r="L582" s="64"/>
      <c r="M582" s="65"/>
      <c r="N582" s="63"/>
      <c r="O582" s="66" t="str">
        <f>IFERROR(CompensationAnalysis[[#This Row],[Salary Band Average]]/CompensationAnalysis[[#This Row],[Target Market Salary]],"")</f>
        <v/>
      </c>
      <c r="P582" s="67" t="str">
        <f t="shared" ref="P582:P645" si="28">IFERROR(G582/N582,"")</f>
        <v/>
      </c>
      <c r="Q582" s="63">
        <f>IFERROR(CompensationAnalysis[[#This Row],[Current Base Salary]]-CompensationAnalysis[[#This Row],[Target Market Salary]],"")</f>
        <v>0</v>
      </c>
      <c r="R582" s="12"/>
      <c r="S582" s="63">
        <f t="shared" ref="S582:S645" si="29">IFERROR(G582*R582,"")</f>
        <v>0</v>
      </c>
      <c r="T582" s="63">
        <f>CompensationAnalysis[[#This Row],[Base Increase Amount $]]+CompensationAnalysis[[#This Row],[Current Base Salary]]</f>
        <v>0</v>
      </c>
      <c r="U582" s="67" t="str">
        <f>IFERROR(((CompensationAnalysis[[#This Row],[Current Base Salary]]+CompensationAnalysis[[#This Row],[Base Increase Amount $]]))/CompensationAnalysis[[#This Row],[Target Market Salary]],"")</f>
        <v/>
      </c>
      <c r="V582" s="28"/>
      <c r="X582" s="28"/>
    </row>
    <row r="583" spans="1:24" ht="13.8" x14ac:dyDescent="0.25">
      <c r="A583" s="8"/>
      <c r="B583" s="8"/>
      <c r="C583" s="8"/>
      <c r="D583" s="8"/>
      <c r="E583" s="8"/>
      <c r="F583" s="8"/>
      <c r="G583" s="10"/>
      <c r="H583" s="29" t="str">
        <f>IFERROR(VLOOKUP(F583,'Jobs to Benchmark'!#REF!,1,FALSE),"")</f>
        <v/>
      </c>
      <c r="I583" s="15"/>
      <c r="J583" s="63"/>
      <c r="K583" s="63"/>
      <c r="L583" s="64"/>
      <c r="M583" s="65"/>
      <c r="N583" s="63"/>
      <c r="O583" s="66" t="str">
        <f>IFERROR(CompensationAnalysis[[#This Row],[Salary Band Average]]/CompensationAnalysis[[#This Row],[Target Market Salary]],"")</f>
        <v/>
      </c>
      <c r="P583" s="67" t="str">
        <f t="shared" si="28"/>
        <v/>
      </c>
      <c r="Q583" s="63">
        <f>IFERROR(CompensationAnalysis[[#This Row],[Current Base Salary]]-CompensationAnalysis[[#This Row],[Target Market Salary]],"")</f>
        <v>0</v>
      </c>
      <c r="R583" s="12"/>
      <c r="S583" s="63">
        <f t="shared" si="29"/>
        <v>0</v>
      </c>
      <c r="T583" s="63">
        <f>CompensationAnalysis[[#This Row],[Base Increase Amount $]]+CompensationAnalysis[[#This Row],[Current Base Salary]]</f>
        <v>0</v>
      </c>
      <c r="U583" s="67" t="str">
        <f>IFERROR(((CompensationAnalysis[[#This Row],[Current Base Salary]]+CompensationAnalysis[[#This Row],[Base Increase Amount $]]))/CompensationAnalysis[[#This Row],[Target Market Salary]],"")</f>
        <v/>
      </c>
      <c r="V583" s="28"/>
      <c r="X583" s="28"/>
    </row>
    <row r="584" spans="1:24" ht="13.8" x14ac:dyDescent="0.25">
      <c r="A584" s="8"/>
      <c r="B584" s="8"/>
      <c r="C584" s="8"/>
      <c r="D584" s="8"/>
      <c r="E584" s="8"/>
      <c r="F584" s="8"/>
      <c r="G584" s="10"/>
      <c r="H584" s="29" t="str">
        <f>IFERROR(VLOOKUP(F584,'Jobs to Benchmark'!#REF!,1,FALSE),"")</f>
        <v/>
      </c>
      <c r="I584" s="15"/>
      <c r="J584" s="63"/>
      <c r="K584" s="63"/>
      <c r="L584" s="64"/>
      <c r="M584" s="65"/>
      <c r="N584" s="63"/>
      <c r="O584" s="66" t="str">
        <f>IFERROR(CompensationAnalysis[[#This Row],[Salary Band Average]]/CompensationAnalysis[[#This Row],[Target Market Salary]],"")</f>
        <v/>
      </c>
      <c r="P584" s="67" t="str">
        <f t="shared" si="28"/>
        <v/>
      </c>
      <c r="Q584" s="63">
        <f>IFERROR(CompensationAnalysis[[#This Row],[Current Base Salary]]-CompensationAnalysis[[#This Row],[Target Market Salary]],"")</f>
        <v>0</v>
      </c>
      <c r="R584" s="12"/>
      <c r="S584" s="63">
        <f t="shared" si="29"/>
        <v>0</v>
      </c>
      <c r="T584" s="63">
        <f>CompensationAnalysis[[#This Row],[Base Increase Amount $]]+CompensationAnalysis[[#This Row],[Current Base Salary]]</f>
        <v>0</v>
      </c>
      <c r="U584" s="67" t="str">
        <f>IFERROR(((CompensationAnalysis[[#This Row],[Current Base Salary]]+CompensationAnalysis[[#This Row],[Base Increase Amount $]]))/CompensationAnalysis[[#This Row],[Target Market Salary]],"")</f>
        <v/>
      </c>
      <c r="V584" s="28"/>
      <c r="X584" s="28"/>
    </row>
    <row r="585" spans="1:24" ht="13.8" x14ac:dyDescent="0.25">
      <c r="A585" s="8"/>
      <c r="B585" s="8"/>
      <c r="C585" s="8"/>
      <c r="D585" s="8"/>
      <c r="E585" s="8"/>
      <c r="F585" s="8"/>
      <c r="G585" s="10"/>
      <c r="H585" s="29" t="str">
        <f>IFERROR(VLOOKUP(F585,'Jobs to Benchmark'!#REF!,1,FALSE),"")</f>
        <v/>
      </c>
      <c r="I585" s="15"/>
      <c r="J585" s="63"/>
      <c r="K585" s="63"/>
      <c r="L585" s="64"/>
      <c r="M585" s="65"/>
      <c r="N585" s="63"/>
      <c r="O585" s="66" t="str">
        <f>IFERROR(CompensationAnalysis[[#This Row],[Salary Band Average]]/CompensationAnalysis[[#This Row],[Target Market Salary]],"")</f>
        <v/>
      </c>
      <c r="P585" s="67" t="str">
        <f t="shared" si="28"/>
        <v/>
      </c>
      <c r="Q585" s="63">
        <f>IFERROR(CompensationAnalysis[[#This Row],[Current Base Salary]]-CompensationAnalysis[[#This Row],[Target Market Salary]],"")</f>
        <v>0</v>
      </c>
      <c r="R585" s="12"/>
      <c r="S585" s="63">
        <f t="shared" si="29"/>
        <v>0</v>
      </c>
      <c r="T585" s="63">
        <f>CompensationAnalysis[[#This Row],[Base Increase Amount $]]+CompensationAnalysis[[#This Row],[Current Base Salary]]</f>
        <v>0</v>
      </c>
      <c r="U585" s="67" t="str">
        <f>IFERROR(((CompensationAnalysis[[#This Row],[Current Base Salary]]+CompensationAnalysis[[#This Row],[Base Increase Amount $]]))/CompensationAnalysis[[#This Row],[Target Market Salary]],"")</f>
        <v/>
      </c>
      <c r="V585" s="28"/>
      <c r="X585" s="28"/>
    </row>
    <row r="586" spans="1:24" ht="13.8" x14ac:dyDescent="0.25">
      <c r="A586" s="8"/>
      <c r="B586" s="8"/>
      <c r="C586" s="8"/>
      <c r="D586" s="8"/>
      <c r="E586" s="8"/>
      <c r="F586" s="8"/>
      <c r="G586" s="10"/>
      <c r="H586" s="29" t="str">
        <f>IFERROR(VLOOKUP(F586,'Jobs to Benchmark'!#REF!,1,FALSE),"")</f>
        <v/>
      </c>
      <c r="I586" s="15"/>
      <c r="J586" s="63"/>
      <c r="K586" s="63"/>
      <c r="L586" s="64"/>
      <c r="M586" s="65"/>
      <c r="N586" s="63"/>
      <c r="O586" s="66" t="str">
        <f>IFERROR(CompensationAnalysis[[#This Row],[Salary Band Average]]/CompensationAnalysis[[#This Row],[Target Market Salary]],"")</f>
        <v/>
      </c>
      <c r="P586" s="67" t="str">
        <f t="shared" si="28"/>
        <v/>
      </c>
      <c r="Q586" s="63">
        <f>IFERROR(CompensationAnalysis[[#This Row],[Current Base Salary]]-CompensationAnalysis[[#This Row],[Target Market Salary]],"")</f>
        <v>0</v>
      </c>
      <c r="R586" s="12"/>
      <c r="S586" s="63">
        <f t="shared" si="29"/>
        <v>0</v>
      </c>
      <c r="T586" s="63">
        <f>CompensationAnalysis[[#This Row],[Base Increase Amount $]]+CompensationAnalysis[[#This Row],[Current Base Salary]]</f>
        <v>0</v>
      </c>
      <c r="U586" s="67" t="str">
        <f>IFERROR(((CompensationAnalysis[[#This Row],[Current Base Salary]]+CompensationAnalysis[[#This Row],[Base Increase Amount $]]))/CompensationAnalysis[[#This Row],[Target Market Salary]],"")</f>
        <v/>
      </c>
      <c r="V586" s="28"/>
      <c r="X586" s="28"/>
    </row>
    <row r="587" spans="1:24" ht="13.8" x14ac:dyDescent="0.25">
      <c r="A587" s="8"/>
      <c r="B587" s="8"/>
      <c r="C587" s="8"/>
      <c r="D587" s="8"/>
      <c r="E587" s="8"/>
      <c r="F587" s="8"/>
      <c r="G587" s="10"/>
      <c r="H587" s="29" t="str">
        <f>IFERROR(VLOOKUP(F587,'Jobs to Benchmark'!#REF!,1,FALSE),"")</f>
        <v/>
      </c>
      <c r="I587" s="15"/>
      <c r="J587" s="63"/>
      <c r="K587" s="63"/>
      <c r="L587" s="64"/>
      <c r="M587" s="65"/>
      <c r="N587" s="63"/>
      <c r="O587" s="66" t="str">
        <f>IFERROR(CompensationAnalysis[[#This Row],[Salary Band Average]]/CompensationAnalysis[[#This Row],[Target Market Salary]],"")</f>
        <v/>
      </c>
      <c r="P587" s="67" t="str">
        <f t="shared" si="28"/>
        <v/>
      </c>
      <c r="Q587" s="63">
        <f>IFERROR(CompensationAnalysis[[#This Row],[Current Base Salary]]-CompensationAnalysis[[#This Row],[Target Market Salary]],"")</f>
        <v>0</v>
      </c>
      <c r="R587" s="12"/>
      <c r="S587" s="63">
        <f t="shared" si="29"/>
        <v>0</v>
      </c>
      <c r="T587" s="63">
        <f>CompensationAnalysis[[#This Row],[Base Increase Amount $]]+CompensationAnalysis[[#This Row],[Current Base Salary]]</f>
        <v>0</v>
      </c>
      <c r="U587" s="67" t="str">
        <f>IFERROR(((CompensationAnalysis[[#This Row],[Current Base Salary]]+CompensationAnalysis[[#This Row],[Base Increase Amount $]]))/CompensationAnalysis[[#This Row],[Target Market Salary]],"")</f>
        <v/>
      </c>
      <c r="V587" s="28"/>
      <c r="X587" s="28"/>
    </row>
    <row r="588" spans="1:24" ht="13.8" x14ac:dyDescent="0.25">
      <c r="A588" s="8"/>
      <c r="B588" s="8"/>
      <c r="C588" s="8"/>
      <c r="D588" s="8"/>
      <c r="E588" s="8"/>
      <c r="F588" s="8"/>
      <c r="G588" s="10"/>
      <c r="H588" s="29" t="str">
        <f>IFERROR(VLOOKUP(F588,'Jobs to Benchmark'!#REF!,1,FALSE),"")</f>
        <v/>
      </c>
      <c r="I588" s="15"/>
      <c r="J588" s="63"/>
      <c r="K588" s="63"/>
      <c r="L588" s="64"/>
      <c r="M588" s="65"/>
      <c r="N588" s="63"/>
      <c r="O588" s="66" t="str">
        <f>IFERROR(CompensationAnalysis[[#This Row],[Salary Band Average]]/CompensationAnalysis[[#This Row],[Target Market Salary]],"")</f>
        <v/>
      </c>
      <c r="P588" s="67" t="str">
        <f t="shared" si="28"/>
        <v/>
      </c>
      <c r="Q588" s="63">
        <f>IFERROR(CompensationAnalysis[[#This Row],[Current Base Salary]]-CompensationAnalysis[[#This Row],[Target Market Salary]],"")</f>
        <v>0</v>
      </c>
      <c r="R588" s="12"/>
      <c r="S588" s="63">
        <f t="shared" si="29"/>
        <v>0</v>
      </c>
      <c r="T588" s="63">
        <f>CompensationAnalysis[[#This Row],[Base Increase Amount $]]+CompensationAnalysis[[#This Row],[Current Base Salary]]</f>
        <v>0</v>
      </c>
      <c r="U588" s="67" t="str">
        <f>IFERROR(((CompensationAnalysis[[#This Row],[Current Base Salary]]+CompensationAnalysis[[#This Row],[Base Increase Amount $]]))/CompensationAnalysis[[#This Row],[Target Market Salary]],"")</f>
        <v/>
      </c>
      <c r="V588" s="28"/>
      <c r="X588" s="28"/>
    </row>
    <row r="589" spans="1:24" ht="13.8" x14ac:dyDescent="0.25">
      <c r="A589" s="8"/>
      <c r="B589" s="8"/>
      <c r="C589" s="8"/>
      <c r="D589" s="8"/>
      <c r="E589" s="8"/>
      <c r="F589" s="8"/>
      <c r="G589" s="10"/>
      <c r="H589" s="29" t="str">
        <f>IFERROR(VLOOKUP(F589,'Jobs to Benchmark'!#REF!,1,FALSE),"")</f>
        <v/>
      </c>
      <c r="I589" s="15"/>
      <c r="J589" s="63"/>
      <c r="K589" s="63"/>
      <c r="L589" s="64"/>
      <c r="M589" s="65"/>
      <c r="N589" s="63"/>
      <c r="O589" s="66" t="str">
        <f>IFERROR(CompensationAnalysis[[#This Row],[Salary Band Average]]/CompensationAnalysis[[#This Row],[Target Market Salary]],"")</f>
        <v/>
      </c>
      <c r="P589" s="67" t="str">
        <f t="shared" si="28"/>
        <v/>
      </c>
      <c r="Q589" s="63">
        <f>IFERROR(CompensationAnalysis[[#This Row],[Current Base Salary]]-CompensationAnalysis[[#This Row],[Target Market Salary]],"")</f>
        <v>0</v>
      </c>
      <c r="R589" s="12"/>
      <c r="S589" s="63">
        <f t="shared" si="29"/>
        <v>0</v>
      </c>
      <c r="T589" s="63">
        <f>CompensationAnalysis[[#This Row],[Base Increase Amount $]]+CompensationAnalysis[[#This Row],[Current Base Salary]]</f>
        <v>0</v>
      </c>
      <c r="U589" s="67" t="str">
        <f>IFERROR(((CompensationAnalysis[[#This Row],[Current Base Salary]]+CompensationAnalysis[[#This Row],[Base Increase Amount $]]))/CompensationAnalysis[[#This Row],[Target Market Salary]],"")</f>
        <v/>
      </c>
      <c r="V589" s="28"/>
      <c r="X589" s="28"/>
    </row>
    <row r="590" spans="1:24" ht="13.8" x14ac:dyDescent="0.25">
      <c r="A590" s="8"/>
      <c r="B590" s="8"/>
      <c r="C590" s="8"/>
      <c r="D590" s="8"/>
      <c r="E590" s="8"/>
      <c r="F590" s="8"/>
      <c r="G590" s="10"/>
      <c r="H590" s="29" t="str">
        <f>IFERROR(VLOOKUP(F590,'Jobs to Benchmark'!#REF!,1,FALSE),"")</f>
        <v/>
      </c>
      <c r="I590" s="15"/>
      <c r="J590" s="63"/>
      <c r="K590" s="63"/>
      <c r="L590" s="64"/>
      <c r="M590" s="65"/>
      <c r="N590" s="63"/>
      <c r="O590" s="66" t="str">
        <f>IFERROR(CompensationAnalysis[[#This Row],[Salary Band Average]]/CompensationAnalysis[[#This Row],[Target Market Salary]],"")</f>
        <v/>
      </c>
      <c r="P590" s="67" t="str">
        <f t="shared" si="28"/>
        <v/>
      </c>
      <c r="Q590" s="63">
        <f>IFERROR(CompensationAnalysis[[#This Row],[Current Base Salary]]-CompensationAnalysis[[#This Row],[Target Market Salary]],"")</f>
        <v>0</v>
      </c>
      <c r="R590" s="12"/>
      <c r="S590" s="63">
        <f t="shared" si="29"/>
        <v>0</v>
      </c>
      <c r="T590" s="63">
        <f>CompensationAnalysis[[#This Row],[Base Increase Amount $]]+CompensationAnalysis[[#This Row],[Current Base Salary]]</f>
        <v>0</v>
      </c>
      <c r="U590" s="67" t="str">
        <f>IFERROR(((CompensationAnalysis[[#This Row],[Current Base Salary]]+CompensationAnalysis[[#This Row],[Base Increase Amount $]]))/CompensationAnalysis[[#This Row],[Target Market Salary]],"")</f>
        <v/>
      </c>
      <c r="V590" s="28"/>
      <c r="X590" s="28"/>
    </row>
    <row r="591" spans="1:24" ht="13.8" x14ac:dyDescent="0.25">
      <c r="A591" s="8"/>
      <c r="B591" s="8"/>
      <c r="C591" s="8"/>
      <c r="D591" s="8"/>
      <c r="E591" s="8"/>
      <c r="F591" s="8"/>
      <c r="G591" s="10"/>
      <c r="H591" s="29" t="str">
        <f>IFERROR(VLOOKUP(F591,'Jobs to Benchmark'!#REF!,1,FALSE),"")</f>
        <v/>
      </c>
      <c r="I591" s="15"/>
      <c r="J591" s="63"/>
      <c r="K591" s="63"/>
      <c r="L591" s="64"/>
      <c r="M591" s="65"/>
      <c r="N591" s="63"/>
      <c r="O591" s="66" t="str">
        <f>IFERROR(CompensationAnalysis[[#This Row],[Salary Band Average]]/CompensationAnalysis[[#This Row],[Target Market Salary]],"")</f>
        <v/>
      </c>
      <c r="P591" s="67" t="str">
        <f t="shared" si="28"/>
        <v/>
      </c>
      <c r="Q591" s="63">
        <f>IFERROR(CompensationAnalysis[[#This Row],[Current Base Salary]]-CompensationAnalysis[[#This Row],[Target Market Salary]],"")</f>
        <v>0</v>
      </c>
      <c r="R591" s="12"/>
      <c r="S591" s="63">
        <f t="shared" si="29"/>
        <v>0</v>
      </c>
      <c r="T591" s="63">
        <f>CompensationAnalysis[[#This Row],[Base Increase Amount $]]+CompensationAnalysis[[#This Row],[Current Base Salary]]</f>
        <v>0</v>
      </c>
      <c r="U591" s="67" t="str">
        <f>IFERROR(((CompensationAnalysis[[#This Row],[Current Base Salary]]+CompensationAnalysis[[#This Row],[Base Increase Amount $]]))/CompensationAnalysis[[#This Row],[Target Market Salary]],"")</f>
        <v/>
      </c>
      <c r="V591" s="28"/>
      <c r="X591" s="28"/>
    </row>
    <row r="592" spans="1:24" ht="13.8" x14ac:dyDescent="0.25">
      <c r="A592" s="8"/>
      <c r="B592" s="8"/>
      <c r="C592" s="8"/>
      <c r="D592" s="8"/>
      <c r="E592" s="8"/>
      <c r="F592" s="8"/>
      <c r="G592" s="10"/>
      <c r="H592" s="29" t="str">
        <f>IFERROR(VLOOKUP(F592,'Jobs to Benchmark'!#REF!,1,FALSE),"")</f>
        <v/>
      </c>
      <c r="I592" s="15"/>
      <c r="J592" s="63"/>
      <c r="K592" s="63"/>
      <c r="L592" s="64"/>
      <c r="M592" s="65"/>
      <c r="N592" s="63"/>
      <c r="O592" s="66" t="str">
        <f>IFERROR(CompensationAnalysis[[#This Row],[Salary Band Average]]/CompensationAnalysis[[#This Row],[Target Market Salary]],"")</f>
        <v/>
      </c>
      <c r="P592" s="67" t="str">
        <f t="shared" si="28"/>
        <v/>
      </c>
      <c r="Q592" s="63">
        <f>IFERROR(CompensationAnalysis[[#This Row],[Current Base Salary]]-CompensationAnalysis[[#This Row],[Target Market Salary]],"")</f>
        <v>0</v>
      </c>
      <c r="R592" s="12"/>
      <c r="S592" s="63">
        <f t="shared" si="29"/>
        <v>0</v>
      </c>
      <c r="T592" s="63">
        <f>CompensationAnalysis[[#This Row],[Base Increase Amount $]]+CompensationAnalysis[[#This Row],[Current Base Salary]]</f>
        <v>0</v>
      </c>
      <c r="U592" s="67" t="str">
        <f>IFERROR(((CompensationAnalysis[[#This Row],[Current Base Salary]]+CompensationAnalysis[[#This Row],[Base Increase Amount $]]))/CompensationAnalysis[[#This Row],[Target Market Salary]],"")</f>
        <v/>
      </c>
      <c r="V592" s="28"/>
      <c r="X592" s="28"/>
    </row>
    <row r="593" spans="1:24" ht="13.8" x14ac:dyDescent="0.25">
      <c r="A593" s="8"/>
      <c r="B593" s="8"/>
      <c r="C593" s="8"/>
      <c r="D593" s="8"/>
      <c r="E593" s="8"/>
      <c r="F593" s="8"/>
      <c r="G593" s="10"/>
      <c r="H593" s="29" t="str">
        <f>IFERROR(VLOOKUP(F593,'Jobs to Benchmark'!#REF!,1,FALSE),"")</f>
        <v/>
      </c>
      <c r="I593" s="15"/>
      <c r="J593" s="63"/>
      <c r="K593" s="63"/>
      <c r="L593" s="64"/>
      <c r="M593" s="65"/>
      <c r="N593" s="63"/>
      <c r="O593" s="66" t="str">
        <f>IFERROR(CompensationAnalysis[[#This Row],[Salary Band Average]]/CompensationAnalysis[[#This Row],[Target Market Salary]],"")</f>
        <v/>
      </c>
      <c r="P593" s="67" t="str">
        <f t="shared" si="28"/>
        <v/>
      </c>
      <c r="Q593" s="63">
        <f>IFERROR(CompensationAnalysis[[#This Row],[Current Base Salary]]-CompensationAnalysis[[#This Row],[Target Market Salary]],"")</f>
        <v>0</v>
      </c>
      <c r="R593" s="12"/>
      <c r="S593" s="63">
        <f t="shared" si="29"/>
        <v>0</v>
      </c>
      <c r="T593" s="63">
        <f>CompensationAnalysis[[#This Row],[Base Increase Amount $]]+CompensationAnalysis[[#This Row],[Current Base Salary]]</f>
        <v>0</v>
      </c>
      <c r="U593" s="67" t="str">
        <f>IFERROR(((CompensationAnalysis[[#This Row],[Current Base Salary]]+CompensationAnalysis[[#This Row],[Base Increase Amount $]]))/CompensationAnalysis[[#This Row],[Target Market Salary]],"")</f>
        <v/>
      </c>
      <c r="V593" s="28"/>
      <c r="X593" s="28"/>
    </row>
    <row r="594" spans="1:24" ht="13.8" x14ac:dyDescent="0.25">
      <c r="A594" s="8"/>
      <c r="B594" s="8"/>
      <c r="C594" s="8"/>
      <c r="D594" s="8"/>
      <c r="E594" s="8"/>
      <c r="F594" s="8"/>
      <c r="G594" s="10"/>
      <c r="H594" s="29" t="str">
        <f>IFERROR(VLOOKUP(F594,'Jobs to Benchmark'!#REF!,1,FALSE),"")</f>
        <v/>
      </c>
      <c r="I594" s="15"/>
      <c r="J594" s="63"/>
      <c r="K594" s="63"/>
      <c r="L594" s="64"/>
      <c r="M594" s="65"/>
      <c r="N594" s="63"/>
      <c r="O594" s="66" t="str">
        <f>IFERROR(CompensationAnalysis[[#This Row],[Salary Band Average]]/CompensationAnalysis[[#This Row],[Target Market Salary]],"")</f>
        <v/>
      </c>
      <c r="P594" s="67" t="str">
        <f t="shared" si="28"/>
        <v/>
      </c>
      <c r="Q594" s="63">
        <f>IFERROR(CompensationAnalysis[[#This Row],[Current Base Salary]]-CompensationAnalysis[[#This Row],[Target Market Salary]],"")</f>
        <v>0</v>
      </c>
      <c r="R594" s="12"/>
      <c r="S594" s="63">
        <f t="shared" si="29"/>
        <v>0</v>
      </c>
      <c r="T594" s="63">
        <f>CompensationAnalysis[[#This Row],[Base Increase Amount $]]+CompensationAnalysis[[#This Row],[Current Base Salary]]</f>
        <v>0</v>
      </c>
      <c r="U594" s="67" t="str">
        <f>IFERROR(((CompensationAnalysis[[#This Row],[Current Base Salary]]+CompensationAnalysis[[#This Row],[Base Increase Amount $]]))/CompensationAnalysis[[#This Row],[Target Market Salary]],"")</f>
        <v/>
      </c>
      <c r="V594" s="28"/>
      <c r="X594" s="28"/>
    </row>
    <row r="595" spans="1:24" ht="13.8" x14ac:dyDescent="0.25">
      <c r="A595" s="8"/>
      <c r="B595" s="8"/>
      <c r="C595" s="8"/>
      <c r="D595" s="8"/>
      <c r="E595" s="8"/>
      <c r="F595" s="8"/>
      <c r="G595" s="10"/>
      <c r="H595" s="29" t="str">
        <f>IFERROR(VLOOKUP(F595,'Jobs to Benchmark'!#REF!,1,FALSE),"")</f>
        <v/>
      </c>
      <c r="I595" s="15"/>
      <c r="J595" s="63"/>
      <c r="K595" s="63"/>
      <c r="L595" s="64"/>
      <c r="M595" s="65"/>
      <c r="N595" s="63"/>
      <c r="O595" s="66" t="str">
        <f>IFERROR(CompensationAnalysis[[#This Row],[Salary Band Average]]/CompensationAnalysis[[#This Row],[Target Market Salary]],"")</f>
        <v/>
      </c>
      <c r="P595" s="67" t="str">
        <f t="shared" si="28"/>
        <v/>
      </c>
      <c r="Q595" s="63">
        <f>IFERROR(CompensationAnalysis[[#This Row],[Current Base Salary]]-CompensationAnalysis[[#This Row],[Target Market Salary]],"")</f>
        <v>0</v>
      </c>
      <c r="R595" s="12"/>
      <c r="S595" s="63">
        <f t="shared" si="29"/>
        <v>0</v>
      </c>
      <c r="T595" s="63">
        <f>CompensationAnalysis[[#This Row],[Base Increase Amount $]]+CompensationAnalysis[[#This Row],[Current Base Salary]]</f>
        <v>0</v>
      </c>
      <c r="U595" s="67" t="str">
        <f>IFERROR(((CompensationAnalysis[[#This Row],[Current Base Salary]]+CompensationAnalysis[[#This Row],[Base Increase Amount $]]))/CompensationAnalysis[[#This Row],[Target Market Salary]],"")</f>
        <v/>
      </c>
      <c r="V595" s="28"/>
      <c r="X595" s="28"/>
    </row>
    <row r="596" spans="1:24" ht="13.8" x14ac:dyDescent="0.25">
      <c r="A596" s="8"/>
      <c r="B596" s="8"/>
      <c r="C596" s="8"/>
      <c r="D596" s="8"/>
      <c r="E596" s="8"/>
      <c r="F596" s="8"/>
      <c r="G596" s="10"/>
      <c r="H596" s="29" t="str">
        <f>IFERROR(VLOOKUP(F596,'Jobs to Benchmark'!#REF!,1,FALSE),"")</f>
        <v/>
      </c>
      <c r="I596" s="15"/>
      <c r="J596" s="63"/>
      <c r="K596" s="63"/>
      <c r="L596" s="64"/>
      <c r="M596" s="65"/>
      <c r="N596" s="63"/>
      <c r="O596" s="66" t="str">
        <f>IFERROR(CompensationAnalysis[[#This Row],[Salary Band Average]]/CompensationAnalysis[[#This Row],[Target Market Salary]],"")</f>
        <v/>
      </c>
      <c r="P596" s="67" t="str">
        <f t="shared" si="28"/>
        <v/>
      </c>
      <c r="Q596" s="63">
        <f>IFERROR(CompensationAnalysis[[#This Row],[Current Base Salary]]-CompensationAnalysis[[#This Row],[Target Market Salary]],"")</f>
        <v>0</v>
      </c>
      <c r="R596" s="12"/>
      <c r="S596" s="63">
        <f t="shared" si="29"/>
        <v>0</v>
      </c>
      <c r="T596" s="63">
        <f>CompensationAnalysis[[#This Row],[Base Increase Amount $]]+CompensationAnalysis[[#This Row],[Current Base Salary]]</f>
        <v>0</v>
      </c>
      <c r="U596" s="67" t="str">
        <f>IFERROR(((CompensationAnalysis[[#This Row],[Current Base Salary]]+CompensationAnalysis[[#This Row],[Base Increase Amount $]]))/CompensationAnalysis[[#This Row],[Target Market Salary]],"")</f>
        <v/>
      </c>
      <c r="V596" s="28"/>
      <c r="X596" s="28"/>
    </row>
    <row r="597" spans="1:24" ht="13.8" x14ac:dyDescent="0.25">
      <c r="A597" s="8"/>
      <c r="B597" s="8"/>
      <c r="C597" s="8"/>
      <c r="D597" s="8"/>
      <c r="E597" s="8"/>
      <c r="F597" s="8"/>
      <c r="G597" s="10"/>
      <c r="H597" s="29" t="str">
        <f>IFERROR(VLOOKUP(F597,'Jobs to Benchmark'!#REF!,1,FALSE),"")</f>
        <v/>
      </c>
      <c r="I597" s="15"/>
      <c r="J597" s="63"/>
      <c r="K597" s="63"/>
      <c r="L597" s="64"/>
      <c r="M597" s="65"/>
      <c r="N597" s="63"/>
      <c r="O597" s="66" t="str">
        <f>IFERROR(CompensationAnalysis[[#This Row],[Salary Band Average]]/CompensationAnalysis[[#This Row],[Target Market Salary]],"")</f>
        <v/>
      </c>
      <c r="P597" s="67" t="str">
        <f t="shared" si="28"/>
        <v/>
      </c>
      <c r="Q597" s="63">
        <f>IFERROR(CompensationAnalysis[[#This Row],[Current Base Salary]]-CompensationAnalysis[[#This Row],[Target Market Salary]],"")</f>
        <v>0</v>
      </c>
      <c r="R597" s="12"/>
      <c r="S597" s="63">
        <f t="shared" si="29"/>
        <v>0</v>
      </c>
      <c r="T597" s="63">
        <f>CompensationAnalysis[[#This Row],[Base Increase Amount $]]+CompensationAnalysis[[#This Row],[Current Base Salary]]</f>
        <v>0</v>
      </c>
      <c r="U597" s="67" t="str">
        <f>IFERROR(((CompensationAnalysis[[#This Row],[Current Base Salary]]+CompensationAnalysis[[#This Row],[Base Increase Amount $]]))/CompensationAnalysis[[#This Row],[Target Market Salary]],"")</f>
        <v/>
      </c>
      <c r="V597" s="28"/>
      <c r="X597" s="28"/>
    </row>
    <row r="598" spans="1:24" ht="13.8" x14ac:dyDescent="0.25">
      <c r="A598" s="8"/>
      <c r="B598" s="8"/>
      <c r="C598" s="8"/>
      <c r="D598" s="8"/>
      <c r="E598" s="8"/>
      <c r="F598" s="8"/>
      <c r="G598" s="10"/>
      <c r="H598" s="29" t="str">
        <f>IFERROR(VLOOKUP(F598,'Jobs to Benchmark'!#REF!,1,FALSE),"")</f>
        <v/>
      </c>
      <c r="I598" s="15"/>
      <c r="J598" s="63"/>
      <c r="K598" s="63"/>
      <c r="L598" s="64"/>
      <c r="M598" s="65"/>
      <c r="N598" s="63"/>
      <c r="O598" s="66" t="str">
        <f>IFERROR(CompensationAnalysis[[#This Row],[Salary Band Average]]/CompensationAnalysis[[#This Row],[Target Market Salary]],"")</f>
        <v/>
      </c>
      <c r="P598" s="67" t="str">
        <f t="shared" si="28"/>
        <v/>
      </c>
      <c r="Q598" s="63">
        <f>IFERROR(CompensationAnalysis[[#This Row],[Current Base Salary]]-CompensationAnalysis[[#This Row],[Target Market Salary]],"")</f>
        <v>0</v>
      </c>
      <c r="R598" s="12"/>
      <c r="S598" s="63">
        <f t="shared" si="29"/>
        <v>0</v>
      </c>
      <c r="T598" s="63">
        <f>CompensationAnalysis[[#This Row],[Base Increase Amount $]]+CompensationAnalysis[[#This Row],[Current Base Salary]]</f>
        <v>0</v>
      </c>
      <c r="U598" s="67" t="str">
        <f>IFERROR(((CompensationAnalysis[[#This Row],[Current Base Salary]]+CompensationAnalysis[[#This Row],[Base Increase Amount $]]))/CompensationAnalysis[[#This Row],[Target Market Salary]],"")</f>
        <v/>
      </c>
      <c r="V598" s="28"/>
      <c r="X598" s="28"/>
    </row>
    <row r="599" spans="1:24" ht="13.8" x14ac:dyDescent="0.25">
      <c r="A599" s="8"/>
      <c r="B599" s="8"/>
      <c r="C599" s="8"/>
      <c r="D599" s="8"/>
      <c r="E599" s="8"/>
      <c r="F599" s="8"/>
      <c r="G599" s="10"/>
      <c r="H599" s="29" t="str">
        <f>IFERROR(VLOOKUP(F599,'Jobs to Benchmark'!#REF!,1,FALSE),"")</f>
        <v/>
      </c>
      <c r="I599" s="15"/>
      <c r="J599" s="63"/>
      <c r="K599" s="63"/>
      <c r="L599" s="64"/>
      <c r="M599" s="65"/>
      <c r="N599" s="63"/>
      <c r="O599" s="66" t="str">
        <f>IFERROR(CompensationAnalysis[[#This Row],[Salary Band Average]]/CompensationAnalysis[[#This Row],[Target Market Salary]],"")</f>
        <v/>
      </c>
      <c r="P599" s="67" t="str">
        <f t="shared" si="28"/>
        <v/>
      </c>
      <c r="Q599" s="63">
        <f>IFERROR(CompensationAnalysis[[#This Row],[Current Base Salary]]-CompensationAnalysis[[#This Row],[Target Market Salary]],"")</f>
        <v>0</v>
      </c>
      <c r="R599" s="12"/>
      <c r="S599" s="63">
        <f t="shared" si="29"/>
        <v>0</v>
      </c>
      <c r="T599" s="63">
        <f>CompensationAnalysis[[#This Row],[Base Increase Amount $]]+CompensationAnalysis[[#This Row],[Current Base Salary]]</f>
        <v>0</v>
      </c>
      <c r="U599" s="67" t="str">
        <f>IFERROR(((CompensationAnalysis[[#This Row],[Current Base Salary]]+CompensationAnalysis[[#This Row],[Base Increase Amount $]]))/CompensationAnalysis[[#This Row],[Target Market Salary]],"")</f>
        <v/>
      </c>
      <c r="V599" s="28"/>
      <c r="X599" s="28"/>
    </row>
    <row r="600" spans="1:24" ht="13.8" x14ac:dyDescent="0.25">
      <c r="A600" s="8"/>
      <c r="B600" s="8"/>
      <c r="C600" s="8"/>
      <c r="D600" s="8"/>
      <c r="E600" s="8"/>
      <c r="F600" s="8"/>
      <c r="G600" s="10"/>
      <c r="H600" s="29" t="str">
        <f>IFERROR(VLOOKUP(F600,'Jobs to Benchmark'!#REF!,1,FALSE),"")</f>
        <v/>
      </c>
      <c r="I600" s="15"/>
      <c r="J600" s="63"/>
      <c r="K600" s="63"/>
      <c r="L600" s="64"/>
      <c r="M600" s="65"/>
      <c r="N600" s="63"/>
      <c r="O600" s="66" t="str">
        <f>IFERROR(CompensationAnalysis[[#This Row],[Salary Band Average]]/CompensationAnalysis[[#This Row],[Target Market Salary]],"")</f>
        <v/>
      </c>
      <c r="P600" s="67" t="str">
        <f t="shared" si="28"/>
        <v/>
      </c>
      <c r="Q600" s="63">
        <f>IFERROR(CompensationAnalysis[[#This Row],[Current Base Salary]]-CompensationAnalysis[[#This Row],[Target Market Salary]],"")</f>
        <v>0</v>
      </c>
      <c r="R600" s="12"/>
      <c r="S600" s="63">
        <f t="shared" si="29"/>
        <v>0</v>
      </c>
      <c r="T600" s="63">
        <f>CompensationAnalysis[[#This Row],[Base Increase Amount $]]+CompensationAnalysis[[#This Row],[Current Base Salary]]</f>
        <v>0</v>
      </c>
      <c r="U600" s="67" t="str">
        <f>IFERROR(((CompensationAnalysis[[#This Row],[Current Base Salary]]+CompensationAnalysis[[#This Row],[Base Increase Amount $]]))/CompensationAnalysis[[#This Row],[Target Market Salary]],"")</f>
        <v/>
      </c>
      <c r="V600" s="28"/>
      <c r="X600" s="28"/>
    </row>
    <row r="601" spans="1:24" ht="13.8" x14ac:dyDescent="0.25">
      <c r="A601" s="8"/>
      <c r="B601" s="8"/>
      <c r="C601" s="8"/>
      <c r="D601" s="8"/>
      <c r="E601" s="8"/>
      <c r="F601" s="8"/>
      <c r="G601" s="10"/>
      <c r="H601" s="29" t="str">
        <f>IFERROR(VLOOKUP(F601,'Jobs to Benchmark'!#REF!,1,FALSE),"")</f>
        <v/>
      </c>
      <c r="I601" s="15"/>
      <c r="J601" s="63"/>
      <c r="K601" s="63"/>
      <c r="L601" s="64"/>
      <c r="M601" s="65"/>
      <c r="N601" s="63"/>
      <c r="O601" s="66" t="str">
        <f>IFERROR(CompensationAnalysis[[#This Row],[Salary Band Average]]/CompensationAnalysis[[#This Row],[Target Market Salary]],"")</f>
        <v/>
      </c>
      <c r="P601" s="67" t="str">
        <f t="shared" si="28"/>
        <v/>
      </c>
      <c r="Q601" s="63">
        <f>IFERROR(CompensationAnalysis[[#This Row],[Current Base Salary]]-CompensationAnalysis[[#This Row],[Target Market Salary]],"")</f>
        <v>0</v>
      </c>
      <c r="R601" s="12"/>
      <c r="S601" s="63">
        <f t="shared" si="29"/>
        <v>0</v>
      </c>
      <c r="T601" s="63">
        <f>CompensationAnalysis[[#This Row],[Base Increase Amount $]]+CompensationAnalysis[[#This Row],[Current Base Salary]]</f>
        <v>0</v>
      </c>
      <c r="U601" s="67" t="str">
        <f>IFERROR(((CompensationAnalysis[[#This Row],[Current Base Salary]]+CompensationAnalysis[[#This Row],[Base Increase Amount $]]))/CompensationAnalysis[[#This Row],[Target Market Salary]],"")</f>
        <v/>
      </c>
      <c r="V601" s="28"/>
      <c r="X601" s="28"/>
    </row>
    <row r="602" spans="1:24" ht="13.8" x14ac:dyDescent="0.25">
      <c r="A602" s="8"/>
      <c r="B602" s="8"/>
      <c r="C602" s="8"/>
      <c r="D602" s="8"/>
      <c r="E602" s="8"/>
      <c r="F602" s="8"/>
      <c r="G602" s="10"/>
      <c r="H602" s="29" t="str">
        <f>IFERROR(VLOOKUP(F602,'Jobs to Benchmark'!#REF!,1,FALSE),"")</f>
        <v/>
      </c>
      <c r="I602" s="15"/>
      <c r="J602" s="63"/>
      <c r="K602" s="63"/>
      <c r="L602" s="64"/>
      <c r="M602" s="65"/>
      <c r="N602" s="63"/>
      <c r="O602" s="66" t="str">
        <f>IFERROR(CompensationAnalysis[[#This Row],[Salary Band Average]]/CompensationAnalysis[[#This Row],[Target Market Salary]],"")</f>
        <v/>
      </c>
      <c r="P602" s="67" t="str">
        <f t="shared" si="28"/>
        <v/>
      </c>
      <c r="Q602" s="63">
        <f>IFERROR(CompensationAnalysis[[#This Row],[Current Base Salary]]-CompensationAnalysis[[#This Row],[Target Market Salary]],"")</f>
        <v>0</v>
      </c>
      <c r="R602" s="12"/>
      <c r="S602" s="63">
        <f t="shared" si="29"/>
        <v>0</v>
      </c>
      <c r="T602" s="63">
        <f>CompensationAnalysis[[#This Row],[Base Increase Amount $]]+CompensationAnalysis[[#This Row],[Current Base Salary]]</f>
        <v>0</v>
      </c>
      <c r="U602" s="67" t="str">
        <f>IFERROR(((CompensationAnalysis[[#This Row],[Current Base Salary]]+CompensationAnalysis[[#This Row],[Base Increase Amount $]]))/CompensationAnalysis[[#This Row],[Target Market Salary]],"")</f>
        <v/>
      </c>
      <c r="V602" s="28"/>
      <c r="X602" s="28"/>
    </row>
    <row r="603" spans="1:24" ht="13.8" x14ac:dyDescent="0.25">
      <c r="A603" s="8"/>
      <c r="B603" s="8"/>
      <c r="C603" s="8"/>
      <c r="D603" s="8"/>
      <c r="E603" s="8"/>
      <c r="F603" s="8"/>
      <c r="G603" s="10"/>
      <c r="H603" s="29" t="str">
        <f>IFERROR(VLOOKUP(F603,'Jobs to Benchmark'!#REF!,1,FALSE),"")</f>
        <v/>
      </c>
      <c r="I603" s="15"/>
      <c r="J603" s="63"/>
      <c r="K603" s="63"/>
      <c r="L603" s="64"/>
      <c r="M603" s="65"/>
      <c r="N603" s="63"/>
      <c r="O603" s="66" t="str">
        <f>IFERROR(CompensationAnalysis[[#This Row],[Salary Band Average]]/CompensationAnalysis[[#This Row],[Target Market Salary]],"")</f>
        <v/>
      </c>
      <c r="P603" s="67" t="str">
        <f t="shared" si="28"/>
        <v/>
      </c>
      <c r="Q603" s="63">
        <f>IFERROR(CompensationAnalysis[[#This Row],[Current Base Salary]]-CompensationAnalysis[[#This Row],[Target Market Salary]],"")</f>
        <v>0</v>
      </c>
      <c r="R603" s="12"/>
      <c r="S603" s="63">
        <f t="shared" si="29"/>
        <v>0</v>
      </c>
      <c r="T603" s="63">
        <f>CompensationAnalysis[[#This Row],[Base Increase Amount $]]+CompensationAnalysis[[#This Row],[Current Base Salary]]</f>
        <v>0</v>
      </c>
      <c r="U603" s="67" t="str">
        <f>IFERROR(((CompensationAnalysis[[#This Row],[Current Base Salary]]+CompensationAnalysis[[#This Row],[Base Increase Amount $]]))/CompensationAnalysis[[#This Row],[Target Market Salary]],"")</f>
        <v/>
      </c>
      <c r="V603" s="28"/>
      <c r="X603" s="28"/>
    </row>
    <row r="604" spans="1:24" ht="13.8" x14ac:dyDescent="0.25">
      <c r="A604" s="8"/>
      <c r="B604" s="8"/>
      <c r="C604" s="8"/>
      <c r="D604" s="8"/>
      <c r="E604" s="8"/>
      <c r="F604" s="8"/>
      <c r="G604" s="10"/>
      <c r="H604" s="29" t="str">
        <f>IFERROR(VLOOKUP(F604,'Jobs to Benchmark'!#REF!,1,FALSE),"")</f>
        <v/>
      </c>
      <c r="I604" s="15"/>
      <c r="J604" s="63"/>
      <c r="K604" s="63"/>
      <c r="L604" s="64"/>
      <c r="M604" s="65"/>
      <c r="N604" s="63"/>
      <c r="O604" s="66" t="str">
        <f>IFERROR(CompensationAnalysis[[#This Row],[Salary Band Average]]/CompensationAnalysis[[#This Row],[Target Market Salary]],"")</f>
        <v/>
      </c>
      <c r="P604" s="67" t="str">
        <f t="shared" si="28"/>
        <v/>
      </c>
      <c r="Q604" s="63">
        <f>IFERROR(CompensationAnalysis[[#This Row],[Current Base Salary]]-CompensationAnalysis[[#This Row],[Target Market Salary]],"")</f>
        <v>0</v>
      </c>
      <c r="R604" s="12"/>
      <c r="S604" s="63">
        <f t="shared" si="29"/>
        <v>0</v>
      </c>
      <c r="T604" s="63">
        <f>CompensationAnalysis[[#This Row],[Base Increase Amount $]]+CompensationAnalysis[[#This Row],[Current Base Salary]]</f>
        <v>0</v>
      </c>
      <c r="U604" s="67" t="str">
        <f>IFERROR(((CompensationAnalysis[[#This Row],[Current Base Salary]]+CompensationAnalysis[[#This Row],[Base Increase Amount $]]))/CompensationAnalysis[[#This Row],[Target Market Salary]],"")</f>
        <v/>
      </c>
      <c r="V604" s="28"/>
      <c r="X604" s="28"/>
    </row>
    <row r="605" spans="1:24" ht="13.8" x14ac:dyDescent="0.25">
      <c r="A605" s="8"/>
      <c r="B605" s="8"/>
      <c r="C605" s="8"/>
      <c r="D605" s="8"/>
      <c r="E605" s="8"/>
      <c r="F605" s="8"/>
      <c r="G605" s="10"/>
      <c r="H605" s="29" t="str">
        <f>IFERROR(VLOOKUP(F605,'Jobs to Benchmark'!#REF!,1,FALSE),"")</f>
        <v/>
      </c>
      <c r="I605" s="15"/>
      <c r="J605" s="63"/>
      <c r="K605" s="63"/>
      <c r="L605" s="64"/>
      <c r="M605" s="65"/>
      <c r="N605" s="63"/>
      <c r="O605" s="66" t="str">
        <f>IFERROR(CompensationAnalysis[[#This Row],[Salary Band Average]]/CompensationAnalysis[[#This Row],[Target Market Salary]],"")</f>
        <v/>
      </c>
      <c r="P605" s="67" t="str">
        <f t="shared" si="28"/>
        <v/>
      </c>
      <c r="Q605" s="63">
        <f>IFERROR(CompensationAnalysis[[#This Row],[Current Base Salary]]-CompensationAnalysis[[#This Row],[Target Market Salary]],"")</f>
        <v>0</v>
      </c>
      <c r="R605" s="12"/>
      <c r="S605" s="63">
        <f t="shared" si="29"/>
        <v>0</v>
      </c>
      <c r="T605" s="63">
        <f>CompensationAnalysis[[#This Row],[Base Increase Amount $]]+CompensationAnalysis[[#This Row],[Current Base Salary]]</f>
        <v>0</v>
      </c>
      <c r="U605" s="67" t="str">
        <f>IFERROR(((CompensationAnalysis[[#This Row],[Current Base Salary]]+CompensationAnalysis[[#This Row],[Base Increase Amount $]]))/CompensationAnalysis[[#This Row],[Target Market Salary]],"")</f>
        <v/>
      </c>
      <c r="V605" s="28"/>
      <c r="X605" s="28"/>
    </row>
    <row r="606" spans="1:24" ht="13.8" x14ac:dyDescent="0.25">
      <c r="A606" s="8"/>
      <c r="B606" s="8"/>
      <c r="C606" s="8"/>
      <c r="D606" s="8"/>
      <c r="E606" s="8"/>
      <c r="F606" s="8"/>
      <c r="G606" s="10"/>
      <c r="H606" s="29" t="str">
        <f>IFERROR(VLOOKUP(F606,'Jobs to Benchmark'!#REF!,1,FALSE),"")</f>
        <v/>
      </c>
      <c r="I606" s="15"/>
      <c r="J606" s="63"/>
      <c r="K606" s="63"/>
      <c r="L606" s="64"/>
      <c r="M606" s="65"/>
      <c r="N606" s="63"/>
      <c r="O606" s="66" t="str">
        <f>IFERROR(CompensationAnalysis[[#This Row],[Salary Band Average]]/CompensationAnalysis[[#This Row],[Target Market Salary]],"")</f>
        <v/>
      </c>
      <c r="P606" s="67" t="str">
        <f t="shared" si="28"/>
        <v/>
      </c>
      <c r="Q606" s="63">
        <f>IFERROR(CompensationAnalysis[[#This Row],[Current Base Salary]]-CompensationAnalysis[[#This Row],[Target Market Salary]],"")</f>
        <v>0</v>
      </c>
      <c r="R606" s="12"/>
      <c r="S606" s="63">
        <f t="shared" si="29"/>
        <v>0</v>
      </c>
      <c r="T606" s="63">
        <f>CompensationAnalysis[[#This Row],[Base Increase Amount $]]+CompensationAnalysis[[#This Row],[Current Base Salary]]</f>
        <v>0</v>
      </c>
      <c r="U606" s="67" t="str">
        <f>IFERROR(((CompensationAnalysis[[#This Row],[Current Base Salary]]+CompensationAnalysis[[#This Row],[Base Increase Amount $]]))/CompensationAnalysis[[#This Row],[Target Market Salary]],"")</f>
        <v/>
      </c>
      <c r="V606" s="28"/>
      <c r="X606" s="28"/>
    </row>
    <row r="607" spans="1:24" ht="13.8" x14ac:dyDescent="0.25">
      <c r="A607" s="8"/>
      <c r="B607" s="8"/>
      <c r="C607" s="8"/>
      <c r="D607" s="8"/>
      <c r="E607" s="8"/>
      <c r="F607" s="8"/>
      <c r="G607" s="10"/>
      <c r="H607" s="29" t="str">
        <f>IFERROR(VLOOKUP(F607,'Jobs to Benchmark'!#REF!,1,FALSE),"")</f>
        <v/>
      </c>
      <c r="I607" s="15"/>
      <c r="J607" s="63"/>
      <c r="K607" s="63"/>
      <c r="L607" s="64"/>
      <c r="M607" s="65"/>
      <c r="N607" s="63"/>
      <c r="O607" s="66" t="str">
        <f>IFERROR(CompensationAnalysis[[#This Row],[Salary Band Average]]/CompensationAnalysis[[#This Row],[Target Market Salary]],"")</f>
        <v/>
      </c>
      <c r="P607" s="67" t="str">
        <f t="shared" si="28"/>
        <v/>
      </c>
      <c r="Q607" s="63">
        <f>IFERROR(CompensationAnalysis[[#This Row],[Current Base Salary]]-CompensationAnalysis[[#This Row],[Target Market Salary]],"")</f>
        <v>0</v>
      </c>
      <c r="R607" s="12"/>
      <c r="S607" s="63">
        <f t="shared" si="29"/>
        <v>0</v>
      </c>
      <c r="T607" s="63">
        <f>CompensationAnalysis[[#This Row],[Base Increase Amount $]]+CompensationAnalysis[[#This Row],[Current Base Salary]]</f>
        <v>0</v>
      </c>
      <c r="U607" s="67" t="str">
        <f>IFERROR(((CompensationAnalysis[[#This Row],[Current Base Salary]]+CompensationAnalysis[[#This Row],[Base Increase Amount $]]))/CompensationAnalysis[[#This Row],[Target Market Salary]],"")</f>
        <v/>
      </c>
      <c r="V607" s="28"/>
      <c r="X607" s="28"/>
    </row>
    <row r="608" spans="1:24" ht="13.8" x14ac:dyDescent="0.25">
      <c r="A608" s="8"/>
      <c r="B608" s="8"/>
      <c r="C608" s="8"/>
      <c r="D608" s="8"/>
      <c r="E608" s="8"/>
      <c r="F608" s="8"/>
      <c r="G608" s="10"/>
      <c r="H608" s="29" t="str">
        <f>IFERROR(VLOOKUP(F608,'Jobs to Benchmark'!#REF!,1,FALSE),"")</f>
        <v/>
      </c>
      <c r="I608" s="15"/>
      <c r="J608" s="63"/>
      <c r="K608" s="63"/>
      <c r="L608" s="64"/>
      <c r="M608" s="65"/>
      <c r="N608" s="63"/>
      <c r="O608" s="66" t="str">
        <f>IFERROR(CompensationAnalysis[[#This Row],[Salary Band Average]]/CompensationAnalysis[[#This Row],[Target Market Salary]],"")</f>
        <v/>
      </c>
      <c r="P608" s="67" t="str">
        <f t="shared" si="28"/>
        <v/>
      </c>
      <c r="Q608" s="63">
        <f>IFERROR(CompensationAnalysis[[#This Row],[Current Base Salary]]-CompensationAnalysis[[#This Row],[Target Market Salary]],"")</f>
        <v>0</v>
      </c>
      <c r="R608" s="12"/>
      <c r="S608" s="63">
        <f t="shared" si="29"/>
        <v>0</v>
      </c>
      <c r="T608" s="63">
        <f>CompensationAnalysis[[#This Row],[Base Increase Amount $]]+CompensationAnalysis[[#This Row],[Current Base Salary]]</f>
        <v>0</v>
      </c>
      <c r="U608" s="67" t="str">
        <f>IFERROR(((CompensationAnalysis[[#This Row],[Current Base Salary]]+CompensationAnalysis[[#This Row],[Base Increase Amount $]]))/CompensationAnalysis[[#This Row],[Target Market Salary]],"")</f>
        <v/>
      </c>
      <c r="V608" s="28"/>
      <c r="X608" s="28"/>
    </row>
    <row r="609" spans="1:24" ht="13.8" x14ac:dyDescent="0.25">
      <c r="A609" s="8"/>
      <c r="B609" s="8"/>
      <c r="C609" s="8"/>
      <c r="D609" s="8"/>
      <c r="E609" s="8"/>
      <c r="F609" s="8"/>
      <c r="G609" s="10"/>
      <c r="H609" s="29" t="str">
        <f>IFERROR(VLOOKUP(F609,'Jobs to Benchmark'!#REF!,1,FALSE),"")</f>
        <v/>
      </c>
      <c r="I609" s="15"/>
      <c r="J609" s="63"/>
      <c r="K609" s="63"/>
      <c r="L609" s="64"/>
      <c r="M609" s="65"/>
      <c r="N609" s="63"/>
      <c r="O609" s="66" t="str">
        <f>IFERROR(CompensationAnalysis[[#This Row],[Salary Band Average]]/CompensationAnalysis[[#This Row],[Target Market Salary]],"")</f>
        <v/>
      </c>
      <c r="P609" s="67" t="str">
        <f t="shared" si="28"/>
        <v/>
      </c>
      <c r="Q609" s="63">
        <f>IFERROR(CompensationAnalysis[[#This Row],[Current Base Salary]]-CompensationAnalysis[[#This Row],[Target Market Salary]],"")</f>
        <v>0</v>
      </c>
      <c r="R609" s="12"/>
      <c r="S609" s="63">
        <f t="shared" si="29"/>
        <v>0</v>
      </c>
      <c r="T609" s="63">
        <f>CompensationAnalysis[[#This Row],[Base Increase Amount $]]+CompensationAnalysis[[#This Row],[Current Base Salary]]</f>
        <v>0</v>
      </c>
      <c r="U609" s="67" t="str">
        <f>IFERROR(((CompensationAnalysis[[#This Row],[Current Base Salary]]+CompensationAnalysis[[#This Row],[Base Increase Amount $]]))/CompensationAnalysis[[#This Row],[Target Market Salary]],"")</f>
        <v/>
      </c>
      <c r="V609" s="28"/>
      <c r="X609" s="28"/>
    </row>
    <row r="610" spans="1:24" ht="13.8" x14ac:dyDescent="0.25">
      <c r="A610" s="8"/>
      <c r="B610" s="8"/>
      <c r="C610" s="8"/>
      <c r="D610" s="8"/>
      <c r="E610" s="8"/>
      <c r="F610" s="8"/>
      <c r="G610" s="10"/>
      <c r="H610" s="29" t="str">
        <f>IFERROR(VLOOKUP(F610,'Jobs to Benchmark'!#REF!,1,FALSE),"")</f>
        <v/>
      </c>
      <c r="I610" s="15"/>
      <c r="J610" s="63"/>
      <c r="K610" s="63"/>
      <c r="L610" s="64"/>
      <c r="M610" s="65"/>
      <c r="N610" s="63"/>
      <c r="O610" s="66" t="str">
        <f>IFERROR(CompensationAnalysis[[#This Row],[Salary Band Average]]/CompensationAnalysis[[#This Row],[Target Market Salary]],"")</f>
        <v/>
      </c>
      <c r="P610" s="67" t="str">
        <f t="shared" si="28"/>
        <v/>
      </c>
      <c r="Q610" s="63">
        <f>IFERROR(CompensationAnalysis[[#This Row],[Current Base Salary]]-CompensationAnalysis[[#This Row],[Target Market Salary]],"")</f>
        <v>0</v>
      </c>
      <c r="R610" s="12"/>
      <c r="S610" s="63">
        <f t="shared" si="29"/>
        <v>0</v>
      </c>
      <c r="T610" s="63">
        <f>CompensationAnalysis[[#This Row],[Base Increase Amount $]]+CompensationAnalysis[[#This Row],[Current Base Salary]]</f>
        <v>0</v>
      </c>
      <c r="U610" s="67" t="str">
        <f>IFERROR(((CompensationAnalysis[[#This Row],[Current Base Salary]]+CompensationAnalysis[[#This Row],[Base Increase Amount $]]))/CompensationAnalysis[[#This Row],[Target Market Salary]],"")</f>
        <v/>
      </c>
      <c r="V610" s="28"/>
      <c r="X610" s="28"/>
    </row>
    <row r="611" spans="1:24" ht="13.8" x14ac:dyDescent="0.25">
      <c r="A611" s="8"/>
      <c r="B611" s="8"/>
      <c r="C611" s="8"/>
      <c r="D611" s="8"/>
      <c r="E611" s="8"/>
      <c r="F611" s="8"/>
      <c r="G611" s="10"/>
      <c r="H611" s="29" t="str">
        <f>IFERROR(VLOOKUP(F611,'Jobs to Benchmark'!#REF!,1,FALSE),"")</f>
        <v/>
      </c>
      <c r="I611" s="15"/>
      <c r="J611" s="63"/>
      <c r="K611" s="63"/>
      <c r="L611" s="64"/>
      <c r="M611" s="65"/>
      <c r="N611" s="63"/>
      <c r="O611" s="66" t="str">
        <f>IFERROR(CompensationAnalysis[[#This Row],[Salary Band Average]]/CompensationAnalysis[[#This Row],[Target Market Salary]],"")</f>
        <v/>
      </c>
      <c r="P611" s="67" t="str">
        <f t="shared" si="28"/>
        <v/>
      </c>
      <c r="Q611" s="63">
        <f>IFERROR(CompensationAnalysis[[#This Row],[Current Base Salary]]-CompensationAnalysis[[#This Row],[Target Market Salary]],"")</f>
        <v>0</v>
      </c>
      <c r="R611" s="12"/>
      <c r="S611" s="63">
        <f t="shared" si="29"/>
        <v>0</v>
      </c>
      <c r="T611" s="63">
        <f>CompensationAnalysis[[#This Row],[Base Increase Amount $]]+CompensationAnalysis[[#This Row],[Current Base Salary]]</f>
        <v>0</v>
      </c>
      <c r="U611" s="67" t="str">
        <f>IFERROR(((CompensationAnalysis[[#This Row],[Current Base Salary]]+CompensationAnalysis[[#This Row],[Base Increase Amount $]]))/CompensationAnalysis[[#This Row],[Target Market Salary]],"")</f>
        <v/>
      </c>
      <c r="V611" s="28"/>
      <c r="X611" s="28"/>
    </row>
    <row r="612" spans="1:24" ht="13.8" x14ac:dyDescent="0.25">
      <c r="A612" s="8"/>
      <c r="B612" s="8"/>
      <c r="C612" s="8"/>
      <c r="D612" s="8"/>
      <c r="E612" s="8"/>
      <c r="F612" s="8"/>
      <c r="G612" s="10"/>
      <c r="H612" s="29" t="str">
        <f>IFERROR(VLOOKUP(F612,'Jobs to Benchmark'!#REF!,1,FALSE),"")</f>
        <v/>
      </c>
      <c r="I612" s="15"/>
      <c r="J612" s="63"/>
      <c r="K612" s="63"/>
      <c r="L612" s="64"/>
      <c r="M612" s="65"/>
      <c r="N612" s="63"/>
      <c r="O612" s="66" t="str">
        <f>IFERROR(CompensationAnalysis[[#This Row],[Salary Band Average]]/CompensationAnalysis[[#This Row],[Target Market Salary]],"")</f>
        <v/>
      </c>
      <c r="P612" s="67" t="str">
        <f t="shared" si="28"/>
        <v/>
      </c>
      <c r="Q612" s="63">
        <f>IFERROR(CompensationAnalysis[[#This Row],[Current Base Salary]]-CompensationAnalysis[[#This Row],[Target Market Salary]],"")</f>
        <v>0</v>
      </c>
      <c r="R612" s="12"/>
      <c r="S612" s="63">
        <f t="shared" si="29"/>
        <v>0</v>
      </c>
      <c r="T612" s="63">
        <f>CompensationAnalysis[[#This Row],[Base Increase Amount $]]+CompensationAnalysis[[#This Row],[Current Base Salary]]</f>
        <v>0</v>
      </c>
      <c r="U612" s="67" t="str">
        <f>IFERROR(((CompensationAnalysis[[#This Row],[Current Base Salary]]+CompensationAnalysis[[#This Row],[Base Increase Amount $]]))/CompensationAnalysis[[#This Row],[Target Market Salary]],"")</f>
        <v/>
      </c>
      <c r="V612" s="28"/>
      <c r="X612" s="28"/>
    </row>
    <row r="613" spans="1:24" ht="13.8" x14ac:dyDescent="0.25">
      <c r="A613" s="8"/>
      <c r="B613" s="8"/>
      <c r="C613" s="8"/>
      <c r="D613" s="8"/>
      <c r="E613" s="8"/>
      <c r="F613" s="8"/>
      <c r="G613" s="10"/>
      <c r="H613" s="29" t="str">
        <f>IFERROR(VLOOKUP(F613,'Jobs to Benchmark'!#REF!,1,FALSE),"")</f>
        <v/>
      </c>
      <c r="I613" s="15"/>
      <c r="J613" s="63"/>
      <c r="K613" s="63"/>
      <c r="L613" s="64"/>
      <c r="M613" s="65"/>
      <c r="N613" s="63"/>
      <c r="O613" s="66" t="str">
        <f>IFERROR(CompensationAnalysis[[#This Row],[Salary Band Average]]/CompensationAnalysis[[#This Row],[Target Market Salary]],"")</f>
        <v/>
      </c>
      <c r="P613" s="67" t="str">
        <f t="shared" si="28"/>
        <v/>
      </c>
      <c r="Q613" s="63">
        <f>IFERROR(CompensationAnalysis[[#This Row],[Current Base Salary]]-CompensationAnalysis[[#This Row],[Target Market Salary]],"")</f>
        <v>0</v>
      </c>
      <c r="R613" s="12"/>
      <c r="S613" s="63">
        <f t="shared" si="29"/>
        <v>0</v>
      </c>
      <c r="T613" s="63">
        <f>CompensationAnalysis[[#This Row],[Base Increase Amount $]]+CompensationAnalysis[[#This Row],[Current Base Salary]]</f>
        <v>0</v>
      </c>
      <c r="U613" s="67" t="str">
        <f>IFERROR(((CompensationAnalysis[[#This Row],[Current Base Salary]]+CompensationAnalysis[[#This Row],[Base Increase Amount $]]))/CompensationAnalysis[[#This Row],[Target Market Salary]],"")</f>
        <v/>
      </c>
      <c r="V613" s="28"/>
      <c r="X613" s="28"/>
    </row>
    <row r="614" spans="1:24" ht="13.8" x14ac:dyDescent="0.25">
      <c r="A614" s="8"/>
      <c r="B614" s="8"/>
      <c r="C614" s="8"/>
      <c r="D614" s="8"/>
      <c r="E614" s="8"/>
      <c r="F614" s="8"/>
      <c r="G614" s="10"/>
      <c r="H614" s="29" t="str">
        <f>IFERROR(VLOOKUP(F614,'Jobs to Benchmark'!#REF!,1,FALSE),"")</f>
        <v/>
      </c>
      <c r="I614" s="15"/>
      <c r="J614" s="63"/>
      <c r="K614" s="63"/>
      <c r="L614" s="64"/>
      <c r="M614" s="65"/>
      <c r="N614" s="63"/>
      <c r="O614" s="66" t="str">
        <f>IFERROR(CompensationAnalysis[[#This Row],[Salary Band Average]]/CompensationAnalysis[[#This Row],[Target Market Salary]],"")</f>
        <v/>
      </c>
      <c r="P614" s="67" t="str">
        <f t="shared" si="28"/>
        <v/>
      </c>
      <c r="Q614" s="63">
        <f>IFERROR(CompensationAnalysis[[#This Row],[Current Base Salary]]-CompensationAnalysis[[#This Row],[Target Market Salary]],"")</f>
        <v>0</v>
      </c>
      <c r="R614" s="12"/>
      <c r="S614" s="63">
        <f t="shared" si="29"/>
        <v>0</v>
      </c>
      <c r="T614" s="63">
        <f>CompensationAnalysis[[#This Row],[Base Increase Amount $]]+CompensationAnalysis[[#This Row],[Current Base Salary]]</f>
        <v>0</v>
      </c>
      <c r="U614" s="67" t="str">
        <f>IFERROR(((CompensationAnalysis[[#This Row],[Current Base Salary]]+CompensationAnalysis[[#This Row],[Base Increase Amount $]]))/CompensationAnalysis[[#This Row],[Target Market Salary]],"")</f>
        <v/>
      </c>
      <c r="V614" s="28"/>
      <c r="X614" s="28"/>
    </row>
    <row r="615" spans="1:24" ht="13.8" x14ac:dyDescent="0.25">
      <c r="A615" s="8"/>
      <c r="B615" s="8"/>
      <c r="C615" s="8"/>
      <c r="D615" s="8"/>
      <c r="E615" s="8"/>
      <c r="F615" s="8"/>
      <c r="G615" s="10"/>
      <c r="H615" s="29" t="str">
        <f>IFERROR(VLOOKUP(F615,'Jobs to Benchmark'!#REF!,1,FALSE),"")</f>
        <v/>
      </c>
      <c r="I615" s="15"/>
      <c r="J615" s="63"/>
      <c r="K615" s="63"/>
      <c r="L615" s="64"/>
      <c r="M615" s="65"/>
      <c r="N615" s="63"/>
      <c r="O615" s="66" t="str">
        <f>IFERROR(CompensationAnalysis[[#This Row],[Salary Band Average]]/CompensationAnalysis[[#This Row],[Target Market Salary]],"")</f>
        <v/>
      </c>
      <c r="P615" s="67" t="str">
        <f t="shared" si="28"/>
        <v/>
      </c>
      <c r="Q615" s="63">
        <f>IFERROR(CompensationAnalysis[[#This Row],[Current Base Salary]]-CompensationAnalysis[[#This Row],[Target Market Salary]],"")</f>
        <v>0</v>
      </c>
      <c r="R615" s="12"/>
      <c r="S615" s="63">
        <f t="shared" si="29"/>
        <v>0</v>
      </c>
      <c r="T615" s="63">
        <f>CompensationAnalysis[[#This Row],[Base Increase Amount $]]+CompensationAnalysis[[#This Row],[Current Base Salary]]</f>
        <v>0</v>
      </c>
      <c r="U615" s="67" t="str">
        <f>IFERROR(((CompensationAnalysis[[#This Row],[Current Base Salary]]+CompensationAnalysis[[#This Row],[Base Increase Amount $]]))/CompensationAnalysis[[#This Row],[Target Market Salary]],"")</f>
        <v/>
      </c>
      <c r="V615" s="28"/>
      <c r="X615" s="28"/>
    </row>
    <row r="616" spans="1:24" ht="13.8" x14ac:dyDescent="0.25">
      <c r="A616" s="8"/>
      <c r="B616" s="8"/>
      <c r="C616" s="8"/>
      <c r="D616" s="8"/>
      <c r="E616" s="8"/>
      <c r="F616" s="8"/>
      <c r="G616" s="10"/>
      <c r="H616" s="29" t="str">
        <f>IFERROR(VLOOKUP(F616,'Jobs to Benchmark'!#REF!,1,FALSE),"")</f>
        <v/>
      </c>
      <c r="I616" s="15"/>
      <c r="J616" s="63"/>
      <c r="K616" s="63"/>
      <c r="L616" s="64"/>
      <c r="M616" s="65"/>
      <c r="N616" s="63"/>
      <c r="O616" s="66" t="str">
        <f>IFERROR(CompensationAnalysis[[#This Row],[Salary Band Average]]/CompensationAnalysis[[#This Row],[Target Market Salary]],"")</f>
        <v/>
      </c>
      <c r="P616" s="67" t="str">
        <f t="shared" si="28"/>
        <v/>
      </c>
      <c r="Q616" s="63">
        <f>IFERROR(CompensationAnalysis[[#This Row],[Current Base Salary]]-CompensationAnalysis[[#This Row],[Target Market Salary]],"")</f>
        <v>0</v>
      </c>
      <c r="R616" s="12"/>
      <c r="S616" s="63">
        <f t="shared" si="29"/>
        <v>0</v>
      </c>
      <c r="T616" s="63">
        <f>CompensationAnalysis[[#This Row],[Base Increase Amount $]]+CompensationAnalysis[[#This Row],[Current Base Salary]]</f>
        <v>0</v>
      </c>
      <c r="U616" s="67" t="str">
        <f>IFERROR(((CompensationAnalysis[[#This Row],[Current Base Salary]]+CompensationAnalysis[[#This Row],[Base Increase Amount $]]))/CompensationAnalysis[[#This Row],[Target Market Salary]],"")</f>
        <v/>
      </c>
      <c r="V616" s="28"/>
      <c r="X616" s="28"/>
    </row>
    <row r="617" spans="1:24" ht="13.8" x14ac:dyDescent="0.25">
      <c r="A617" s="8"/>
      <c r="B617" s="8"/>
      <c r="C617" s="8"/>
      <c r="D617" s="8"/>
      <c r="E617" s="8"/>
      <c r="F617" s="8"/>
      <c r="G617" s="10"/>
      <c r="H617" s="29" t="str">
        <f>IFERROR(VLOOKUP(F617,'Jobs to Benchmark'!#REF!,1,FALSE),"")</f>
        <v/>
      </c>
      <c r="I617" s="15"/>
      <c r="J617" s="63"/>
      <c r="K617" s="63"/>
      <c r="L617" s="64"/>
      <c r="M617" s="65"/>
      <c r="N617" s="63"/>
      <c r="O617" s="66" t="str">
        <f>IFERROR(CompensationAnalysis[[#This Row],[Salary Band Average]]/CompensationAnalysis[[#This Row],[Target Market Salary]],"")</f>
        <v/>
      </c>
      <c r="P617" s="67" t="str">
        <f t="shared" si="28"/>
        <v/>
      </c>
      <c r="Q617" s="63">
        <f>IFERROR(CompensationAnalysis[[#This Row],[Current Base Salary]]-CompensationAnalysis[[#This Row],[Target Market Salary]],"")</f>
        <v>0</v>
      </c>
      <c r="R617" s="12"/>
      <c r="S617" s="63">
        <f t="shared" si="29"/>
        <v>0</v>
      </c>
      <c r="T617" s="63">
        <f>CompensationAnalysis[[#This Row],[Base Increase Amount $]]+CompensationAnalysis[[#This Row],[Current Base Salary]]</f>
        <v>0</v>
      </c>
      <c r="U617" s="67" t="str">
        <f>IFERROR(((CompensationAnalysis[[#This Row],[Current Base Salary]]+CompensationAnalysis[[#This Row],[Base Increase Amount $]]))/CompensationAnalysis[[#This Row],[Target Market Salary]],"")</f>
        <v/>
      </c>
      <c r="V617" s="28"/>
      <c r="X617" s="28"/>
    </row>
    <row r="618" spans="1:24" ht="13.8" x14ac:dyDescent="0.25">
      <c r="A618" s="8"/>
      <c r="B618" s="8"/>
      <c r="C618" s="8"/>
      <c r="D618" s="8"/>
      <c r="E618" s="8"/>
      <c r="F618" s="8"/>
      <c r="G618" s="10"/>
      <c r="H618" s="29" t="str">
        <f>IFERROR(VLOOKUP(F618,'Jobs to Benchmark'!#REF!,1,FALSE),"")</f>
        <v/>
      </c>
      <c r="I618" s="15"/>
      <c r="J618" s="63"/>
      <c r="K618" s="63"/>
      <c r="L618" s="64"/>
      <c r="M618" s="65"/>
      <c r="N618" s="63"/>
      <c r="O618" s="66" t="str">
        <f>IFERROR(CompensationAnalysis[[#This Row],[Salary Band Average]]/CompensationAnalysis[[#This Row],[Target Market Salary]],"")</f>
        <v/>
      </c>
      <c r="P618" s="67" t="str">
        <f t="shared" si="28"/>
        <v/>
      </c>
      <c r="Q618" s="63">
        <f>IFERROR(CompensationAnalysis[[#This Row],[Current Base Salary]]-CompensationAnalysis[[#This Row],[Target Market Salary]],"")</f>
        <v>0</v>
      </c>
      <c r="R618" s="12"/>
      <c r="S618" s="63">
        <f t="shared" si="29"/>
        <v>0</v>
      </c>
      <c r="T618" s="63">
        <f>CompensationAnalysis[[#This Row],[Base Increase Amount $]]+CompensationAnalysis[[#This Row],[Current Base Salary]]</f>
        <v>0</v>
      </c>
      <c r="U618" s="67" t="str">
        <f>IFERROR(((CompensationAnalysis[[#This Row],[Current Base Salary]]+CompensationAnalysis[[#This Row],[Base Increase Amount $]]))/CompensationAnalysis[[#This Row],[Target Market Salary]],"")</f>
        <v/>
      </c>
      <c r="V618" s="28"/>
      <c r="X618" s="28"/>
    </row>
    <row r="619" spans="1:24" ht="13.8" x14ac:dyDescent="0.25">
      <c r="A619" s="8"/>
      <c r="B619" s="8"/>
      <c r="C619" s="8"/>
      <c r="D619" s="8"/>
      <c r="E619" s="8"/>
      <c r="F619" s="8"/>
      <c r="G619" s="10"/>
      <c r="H619" s="29" t="str">
        <f>IFERROR(VLOOKUP(F619,'Jobs to Benchmark'!#REF!,1,FALSE),"")</f>
        <v/>
      </c>
      <c r="I619" s="15"/>
      <c r="J619" s="63"/>
      <c r="K619" s="63"/>
      <c r="L619" s="64"/>
      <c r="M619" s="65"/>
      <c r="N619" s="63"/>
      <c r="O619" s="66" t="str">
        <f>IFERROR(CompensationAnalysis[[#This Row],[Salary Band Average]]/CompensationAnalysis[[#This Row],[Target Market Salary]],"")</f>
        <v/>
      </c>
      <c r="P619" s="67" t="str">
        <f t="shared" si="28"/>
        <v/>
      </c>
      <c r="Q619" s="63">
        <f>IFERROR(CompensationAnalysis[[#This Row],[Current Base Salary]]-CompensationAnalysis[[#This Row],[Target Market Salary]],"")</f>
        <v>0</v>
      </c>
      <c r="R619" s="12"/>
      <c r="S619" s="63">
        <f t="shared" si="29"/>
        <v>0</v>
      </c>
      <c r="T619" s="63">
        <f>CompensationAnalysis[[#This Row],[Base Increase Amount $]]+CompensationAnalysis[[#This Row],[Current Base Salary]]</f>
        <v>0</v>
      </c>
      <c r="U619" s="67" t="str">
        <f>IFERROR(((CompensationAnalysis[[#This Row],[Current Base Salary]]+CompensationAnalysis[[#This Row],[Base Increase Amount $]]))/CompensationAnalysis[[#This Row],[Target Market Salary]],"")</f>
        <v/>
      </c>
      <c r="V619" s="28"/>
      <c r="X619" s="28"/>
    </row>
    <row r="620" spans="1:24" ht="13.8" x14ac:dyDescent="0.25">
      <c r="A620" s="8"/>
      <c r="B620" s="8"/>
      <c r="C620" s="8"/>
      <c r="D620" s="8"/>
      <c r="E620" s="8"/>
      <c r="F620" s="8"/>
      <c r="G620" s="10"/>
      <c r="H620" s="29" t="str">
        <f>IFERROR(VLOOKUP(F620,'Jobs to Benchmark'!#REF!,1,FALSE),"")</f>
        <v/>
      </c>
      <c r="I620" s="15"/>
      <c r="J620" s="63"/>
      <c r="K620" s="63"/>
      <c r="L620" s="64"/>
      <c r="M620" s="65"/>
      <c r="N620" s="63"/>
      <c r="O620" s="66" t="str">
        <f>IFERROR(CompensationAnalysis[[#This Row],[Salary Band Average]]/CompensationAnalysis[[#This Row],[Target Market Salary]],"")</f>
        <v/>
      </c>
      <c r="P620" s="67" t="str">
        <f t="shared" si="28"/>
        <v/>
      </c>
      <c r="Q620" s="63">
        <f>IFERROR(CompensationAnalysis[[#This Row],[Current Base Salary]]-CompensationAnalysis[[#This Row],[Target Market Salary]],"")</f>
        <v>0</v>
      </c>
      <c r="R620" s="12"/>
      <c r="S620" s="63">
        <f t="shared" si="29"/>
        <v>0</v>
      </c>
      <c r="T620" s="63">
        <f>CompensationAnalysis[[#This Row],[Base Increase Amount $]]+CompensationAnalysis[[#This Row],[Current Base Salary]]</f>
        <v>0</v>
      </c>
      <c r="U620" s="67" t="str">
        <f>IFERROR(((CompensationAnalysis[[#This Row],[Current Base Salary]]+CompensationAnalysis[[#This Row],[Base Increase Amount $]]))/CompensationAnalysis[[#This Row],[Target Market Salary]],"")</f>
        <v/>
      </c>
      <c r="V620" s="28"/>
      <c r="X620" s="28"/>
    </row>
    <row r="621" spans="1:24" ht="13.8" x14ac:dyDescent="0.25">
      <c r="A621" s="8"/>
      <c r="B621" s="8"/>
      <c r="C621" s="8"/>
      <c r="D621" s="8"/>
      <c r="E621" s="8"/>
      <c r="F621" s="8"/>
      <c r="G621" s="10"/>
      <c r="H621" s="29" t="str">
        <f>IFERROR(VLOOKUP(F621,'Jobs to Benchmark'!#REF!,1,FALSE),"")</f>
        <v/>
      </c>
      <c r="I621" s="15"/>
      <c r="J621" s="63"/>
      <c r="K621" s="63"/>
      <c r="L621" s="64"/>
      <c r="M621" s="65"/>
      <c r="N621" s="63"/>
      <c r="O621" s="66" t="str">
        <f>IFERROR(CompensationAnalysis[[#This Row],[Salary Band Average]]/CompensationAnalysis[[#This Row],[Target Market Salary]],"")</f>
        <v/>
      </c>
      <c r="P621" s="67" t="str">
        <f t="shared" si="28"/>
        <v/>
      </c>
      <c r="Q621" s="63">
        <f>IFERROR(CompensationAnalysis[[#This Row],[Current Base Salary]]-CompensationAnalysis[[#This Row],[Target Market Salary]],"")</f>
        <v>0</v>
      </c>
      <c r="R621" s="12"/>
      <c r="S621" s="63">
        <f t="shared" si="29"/>
        <v>0</v>
      </c>
      <c r="T621" s="63">
        <f>CompensationAnalysis[[#This Row],[Base Increase Amount $]]+CompensationAnalysis[[#This Row],[Current Base Salary]]</f>
        <v>0</v>
      </c>
      <c r="U621" s="67" t="str">
        <f>IFERROR(((CompensationAnalysis[[#This Row],[Current Base Salary]]+CompensationAnalysis[[#This Row],[Base Increase Amount $]]))/CompensationAnalysis[[#This Row],[Target Market Salary]],"")</f>
        <v/>
      </c>
      <c r="V621" s="28"/>
      <c r="X621" s="28"/>
    </row>
    <row r="622" spans="1:24" ht="13.8" x14ac:dyDescent="0.25">
      <c r="A622" s="8"/>
      <c r="B622" s="8"/>
      <c r="C622" s="8"/>
      <c r="D622" s="8"/>
      <c r="E622" s="8"/>
      <c r="F622" s="8"/>
      <c r="G622" s="10"/>
      <c r="H622" s="29" t="str">
        <f>IFERROR(VLOOKUP(F622,'Jobs to Benchmark'!#REF!,1,FALSE),"")</f>
        <v/>
      </c>
      <c r="I622" s="15"/>
      <c r="J622" s="63"/>
      <c r="K622" s="63"/>
      <c r="L622" s="64"/>
      <c r="M622" s="65"/>
      <c r="N622" s="63"/>
      <c r="O622" s="66" t="str">
        <f>IFERROR(CompensationAnalysis[[#This Row],[Salary Band Average]]/CompensationAnalysis[[#This Row],[Target Market Salary]],"")</f>
        <v/>
      </c>
      <c r="P622" s="67" t="str">
        <f t="shared" si="28"/>
        <v/>
      </c>
      <c r="Q622" s="63">
        <f>IFERROR(CompensationAnalysis[[#This Row],[Current Base Salary]]-CompensationAnalysis[[#This Row],[Target Market Salary]],"")</f>
        <v>0</v>
      </c>
      <c r="R622" s="12"/>
      <c r="S622" s="63">
        <f t="shared" si="29"/>
        <v>0</v>
      </c>
      <c r="T622" s="63">
        <f>CompensationAnalysis[[#This Row],[Base Increase Amount $]]+CompensationAnalysis[[#This Row],[Current Base Salary]]</f>
        <v>0</v>
      </c>
      <c r="U622" s="67" t="str">
        <f>IFERROR(((CompensationAnalysis[[#This Row],[Current Base Salary]]+CompensationAnalysis[[#This Row],[Base Increase Amount $]]))/CompensationAnalysis[[#This Row],[Target Market Salary]],"")</f>
        <v/>
      </c>
      <c r="V622" s="28"/>
      <c r="X622" s="28"/>
    </row>
    <row r="623" spans="1:24" ht="13.8" x14ac:dyDescent="0.25">
      <c r="A623" s="8"/>
      <c r="B623" s="8"/>
      <c r="C623" s="8"/>
      <c r="D623" s="8"/>
      <c r="E623" s="8"/>
      <c r="F623" s="8"/>
      <c r="G623" s="10"/>
      <c r="H623" s="29" t="str">
        <f>IFERROR(VLOOKUP(F623,'Jobs to Benchmark'!#REF!,1,FALSE),"")</f>
        <v/>
      </c>
      <c r="I623" s="15"/>
      <c r="J623" s="63"/>
      <c r="K623" s="63"/>
      <c r="L623" s="64"/>
      <c r="M623" s="65"/>
      <c r="N623" s="63"/>
      <c r="O623" s="66" t="str">
        <f>IFERROR(CompensationAnalysis[[#This Row],[Salary Band Average]]/CompensationAnalysis[[#This Row],[Target Market Salary]],"")</f>
        <v/>
      </c>
      <c r="P623" s="67" t="str">
        <f t="shared" si="28"/>
        <v/>
      </c>
      <c r="Q623" s="63">
        <f>IFERROR(CompensationAnalysis[[#This Row],[Current Base Salary]]-CompensationAnalysis[[#This Row],[Target Market Salary]],"")</f>
        <v>0</v>
      </c>
      <c r="R623" s="12"/>
      <c r="S623" s="63">
        <f t="shared" si="29"/>
        <v>0</v>
      </c>
      <c r="T623" s="63">
        <f>CompensationAnalysis[[#This Row],[Base Increase Amount $]]+CompensationAnalysis[[#This Row],[Current Base Salary]]</f>
        <v>0</v>
      </c>
      <c r="U623" s="67" t="str">
        <f>IFERROR(((CompensationAnalysis[[#This Row],[Current Base Salary]]+CompensationAnalysis[[#This Row],[Base Increase Amount $]]))/CompensationAnalysis[[#This Row],[Target Market Salary]],"")</f>
        <v/>
      </c>
      <c r="V623" s="28"/>
      <c r="X623" s="28"/>
    </row>
    <row r="624" spans="1:24" ht="13.8" x14ac:dyDescent="0.25">
      <c r="A624" s="8"/>
      <c r="B624" s="8"/>
      <c r="C624" s="8"/>
      <c r="D624" s="8"/>
      <c r="E624" s="8"/>
      <c r="F624" s="8"/>
      <c r="G624" s="10"/>
      <c r="H624" s="29" t="str">
        <f>IFERROR(VLOOKUP(F624,'Jobs to Benchmark'!#REF!,1,FALSE),"")</f>
        <v/>
      </c>
      <c r="I624" s="15"/>
      <c r="J624" s="63"/>
      <c r="K624" s="63"/>
      <c r="L624" s="64"/>
      <c r="M624" s="65"/>
      <c r="N624" s="63"/>
      <c r="O624" s="66" t="str">
        <f>IFERROR(CompensationAnalysis[[#This Row],[Salary Band Average]]/CompensationAnalysis[[#This Row],[Target Market Salary]],"")</f>
        <v/>
      </c>
      <c r="P624" s="67" t="str">
        <f t="shared" si="28"/>
        <v/>
      </c>
      <c r="Q624" s="63">
        <f>IFERROR(CompensationAnalysis[[#This Row],[Current Base Salary]]-CompensationAnalysis[[#This Row],[Target Market Salary]],"")</f>
        <v>0</v>
      </c>
      <c r="R624" s="12"/>
      <c r="S624" s="63">
        <f t="shared" si="29"/>
        <v>0</v>
      </c>
      <c r="T624" s="63">
        <f>CompensationAnalysis[[#This Row],[Base Increase Amount $]]+CompensationAnalysis[[#This Row],[Current Base Salary]]</f>
        <v>0</v>
      </c>
      <c r="U624" s="67" t="str">
        <f>IFERROR(((CompensationAnalysis[[#This Row],[Current Base Salary]]+CompensationAnalysis[[#This Row],[Base Increase Amount $]]))/CompensationAnalysis[[#This Row],[Target Market Salary]],"")</f>
        <v/>
      </c>
      <c r="V624" s="28"/>
      <c r="X624" s="28"/>
    </row>
    <row r="625" spans="1:24" ht="13.8" x14ac:dyDescent="0.25">
      <c r="A625" s="8"/>
      <c r="B625" s="8"/>
      <c r="C625" s="8"/>
      <c r="D625" s="8"/>
      <c r="E625" s="8"/>
      <c r="F625" s="8"/>
      <c r="G625" s="10"/>
      <c r="H625" s="29" t="str">
        <f>IFERROR(VLOOKUP(F625,'Jobs to Benchmark'!#REF!,1,FALSE),"")</f>
        <v/>
      </c>
      <c r="I625" s="15"/>
      <c r="J625" s="63"/>
      <c r="K625" s="63"/>
      <c r="L625" s="64"/>
      <c r="M625" s="65"/>
      <c r="N625" s="63"/>
      <c r="O625" s="66" t="str">
        <f>IFERROR(CompensationAnalysis[[#This Row],[Salary Band Average]]/CompensationAnalysis[[#This Row],[Target Market Salary]],"")</f>
        <v/>
      </c>
      <c r="P625" s="67" t="str">
        <f t="shared" si="28"/>
        <v/>
      </c>
      <c r="Q625" s="63">
        <f>IFERROR(CompensationAnalysis[[#This Row],[Current Base Salary]]-CompensationAnalysis[[#This Row],[Target Market Salary]],"")</f>
        <v>0</v>
      </c>
      <c r="R625" s="12"/>
      <c r="S625" s="63">
        <f t="shared" si="29"/>
        <v>0</v>
      </c>
      <c r="T625" s="63">
        <f>CompensationAnalysis[[#This Row],[Base Increase Amount $]]+CompensationAnalysis[[#This Row],[Current Base Salary]]</f>
        <v>0</v>
      </c>
      <c r="U625" s="67" t="str">
        <f>IFERROR(((CompensationAnalysis[[#This Row],[Current Base Salary]]+CompensationAnalysis[[#This Row],[Base Increase Amount $]]))/CompensationAnalysis[[#This Row],[Target Market Salary]],"")</f>
        <v/>
      </c>
      <c r="V625" s="28"/>
      <c r="X625" s="28"/>
    </row>
    <row r="626" spans="1:24" ht="13.8" x14ac:dyDescent="0.25">
      <c r="A626" s="8"/>
      <c r="B626" s="8"/>
      <c r="C626" s="8"/>
      <c r="D626" s="8"/>
      <c r="E626" s="8"/>
      <c r="F626" s="8"/>
      <c r="G626" s="10"/>
      <c r="H626" s="29" t="str">
        <f>IFERROR(VLOOKUP(F626,'Jobs to Benchmark'!#REF!,1,FALSE),"")</f>
        <v/>
      </c>
      <c r="I626" s="15"/>
      <c r="J626" s="63"/>
      <c r="K626" s="63"/>
      <c r="L626" s="64"/>
      <c r="M626" s="65"/>
      <c r="N626" s="63"/>
      <c r="O626" s="66" t="str">
        <f>IFERROR(CompensationAnalysis[[#This Row],[Salary Band Average]]/CompensationAnalysis[[#This Row],[Target Market Salary]],"")</f>
        <v/>
      </c>
      <c r="P626" s="67" t="str">
        <f t="shared" si="28"/>
        <v/>
      </c>
      <c r="Q626" s="63">
        <f>IFERROR(CompensationAnalysis[[#This Row],[Current Base Salary]]-CompensationAnalysis[[#This Row],[Target Market Salary]],"")</f>
        <v>0</v>
      </c>
      <c r="R626" s="12"/>
      <c r="S626" s="63">
        <f t="shared" si="29"/>
        <v>0</v>
      </c>
      <c r="T626" s="63">
        <f>CompensationAnalysis[[#This Row],[Base Increase Amount $]]+CompensationAnalysis[[#This Row],[Current Base Salary]]</f>
        <v>0</v>
      </c>
      <c r="U626" s="67" t="str">
        <f>IFERROR(((CompensationAnalysis[[#This Row],[Current Base Salary]]+CompensationAnalysis[[#This Row],[Base Increase Amount $]]))/CompensationAnalysis[[#This Row],[Target Market Salary]],"")</f>
        <v/>
      </c>
      <c r="V626" s="28"/>
      <c r="X626" s="28"/>
    </row>
    <row r="627" spans="1:24" ht="13.8" x14ac:dyDescent="0.25">
      <c r="A627" s="8"/>
      <c r="B627" s="8"/>
      <c r="C627" s="8"/>
      <c r="D627" s="8"/>
      <c r="E627" s="8"/>
      <c r="F627" s="8"/>
      <c r="G627" s="10"/>
      <c r="H627" s="29" t="str">
        <f>IFERROR(VLOOKUP(F627,'Jobs to Benchmark'!#REF!,1,FALSE),"")</f>
        <v/>
      </c>
      <c r="I627" s="15"/>
      <c r="J627" s="63"/>
      <c r="K627" s="63"/>
      <c r="L627" s="64"/>
      <c r="M627" s="65"/>
      <c r="N627" s="63"/>
      <c r="O627" s="66" t="str">
        <f>IFERROR(CompensationAnalysis[[#This Row],[Salary Band Average]]/CompensationAnalysis[[#This Row],[Target Market Salary]],"")</f>
        <v/>
      </c>
      <c r="P627" s="67" t="str">
        <f t="shared" si="28"/>
        <v/>
      </c>
      <c r="Q627" s="63">
        <f>IFERROR(CompensationAnalysis[[#This Row],[Current Base Salary]]-CompensationAnalysis[[#This Row],[Target Market Salary]],"")</f>
        <v>0</v>
      </c>
      <c r="R627" s="12"/>
      <c r="S627" s="63">
        <f t="shared" si="29"/>
        <v>0</v>
      </c>
      <c r="T627" s="63">
        <f>CompensationAnalysis[[#This Row],[Base Increase Amount $]]+CompensationAnalysis[[#This Row],[Current Base Salary]]</f>
        <v>0</v>
      </c>
      <c r="U627" s="67" t="str">
        <f>IFERROR(((CompensationAnalysis[[#This Row],[Current Base Salary]]+CompensationAnalysis[[#This Row],[Base Increase Amount $]]))/CompensationAnalysis[[#This Row],[Target Market Salary]],"")</f>
        <v/>
      </c>
      <c r="V627" s="28"/>
      <c r="X627" s="28"/>
    </row>
    <row r="628" spans="1:24" ht="13.8" x14ac:dyDescent="0.25">
      <c r="A628" s="8"/>
      <c r="B628" s="8"/>
      <c r="C628" s="8"/>
      <c r="D628" s="8"/>
      <c r="E628" s="8"/>
      <c r="F628" s="8"/>
      <c r="G628" s="10"/>
      <c r="H628" s="29" t="str">
        <f>IFERROR(VLOOKUP(F628,'Jobs to Benchmark'!#REF!,1,FALSE),"")</f>
        <v/>
      </c>
      <c r="I628" s="15"/>
      <c r="J628" s="63"/>
      <c r="K628" s="63"/>
      <c r="L628" s="64"/>
      <c r="M628" s="65"/>
      <c r="N628" s="63"/>
      <c r="O628" s="66" t="str">
        <f>IFERROR(CompensationAnalysis[[#This Row],[Salary Band Average]]/CompensationAnalysis[[#This Row],[Target Market Salary]],"")</f>
        <v/>
      </c>
      <c r="P628" s="67" t="str">
        <f t="shared" si="28"/>
        <v/>
      </c>
      <c r="Q628" s="63">
        <f>IFERROR(CompensationAnalysis[[#This Row],[Current Base Salary]]-CompensationAnalysis[[#This Row],[Target Market Salary]],"")</f>
        <v>0</v>
      </c>
      <c r="R628" s="12"/>
      <c r="S628" s="63">
        <f t="shared" si="29"/>
        <v>0</v>
      </c>
      <c r="T628" s="63">
        <f>CompensationAnalysis[[#This Row],[Base Increase Amount $]]+CompensationAnalysis[[#This Row],[Current Base Salary]]</f>
        <v>0</v>
      </c>
      <c r="U628" s="67" t="str">
        <f>IFERROR(((CompensationAnalysis[[#This Row],[Current Base Salary]]+CompensationAnalysis[[#This Row],[Base Increase Amount $]]))/CompensationAnalysis[[#This Row],[Target Market Salary]],"")</f>
        <v/>
      </c>
      <c r="V628" s="28"/>
      <c r="X628" s="28"/>
    </row>
    <row r="629" spans="1:24" ht="13.8" x14ac:dyDescent="0.25">
      <c r="A629" s="8"/>
      <c r="B629" s="8"/>
      <c r="C629" s="8"/>
      <c r="D629" s="8"/>
      <c r="E629" s="8"/>
      <c r="F629" s="8"/>
      <c r="G629" s="10"/>
      <c r="H629" s="29" t="str">
        <f>IFERROR(VLOOKUP(F629,'Jobs to Benchmark'!#REF!,1,FALSE),"")</f>
        <v/>
      </c>
      <c r="I629" s="15"/>
      <c r="J629" s="63"/>
      <c r="K629" s="63"/>
      <c r="L629" s="64"/>
      <c r="M629" s="65"/>
      <c r="N629" s="63"/>
      <c r="O629" s="66" t="str">
        <f>IFERROR(CompensationAnalysis[[#This Row],[Salary Band Average]]/CompensationAnalysis[[#This Row],[Target Market Salary]],"")</f>
        <v/>
      </c>
      <c r="P629" s="67" t="str">
        <f t="shared" si="28"/>
        <v/>
      </c>
      <c r="Q629" s="63">
        <f>IFERROR(CompensationAnalysis[[#This Row],[Current Base Salary]]-CompensationAnalysis[[#This Row],[Target Market Salary]],"")</f>
        <v>0</v>
      </c>
      <c r="R629" s="12"/>
      <c r="S629" s="63">
        <f t="shared" si="29"/>
        <v>0</v>
      </c>
      <c r="T629" s="63">
        <f>CompensationAnalysis[[#This Row],[Base Increase Amount $]]+CompensationAnalysis[[#This Row],[Current Base Salary]]</f>
        <v>0</v>
      </c>
      <c r="U629" s="67" t="str">
        <f>IFERROR(((CompensationAnalysis[[#This Row],[Current Base Salary]]+CompensationAnalysis[[#This Row],[Base Increase Amount $]]))/CompensationAnalysis[[#This Row],[Target Market Salary]],"")</f>
        <v/>
      </c>
      <c r="V629" s="28"/>
      <c r="X629" s="28"/>
    </row>
    <row r="630" spans="1:24" ht="13.8" x14ac:dyDescent="0.25">
      <c r="A630" s="8"/>
      <c r="B630" s="8"/>
      <c r="C630" s="8"/>
      <c r="D630" s="8"/>
      <c r="E630" s="8"/>
      <c r="F630" s="8"/>
      <c r="G630" s="10"/>
      <c r="H630" s="29" t="str">
        <f>IFERROR(VLOOKUP(F630,'Jobs to Benchmark'!#REF!,1,FALSE),"")</f>
        <v/>
      </c>
      <c r="I630" s="15"/>
      <c r="J630" s="63"/>
      <c r="K630" s="63"/>
      <c r="L630" s="64"/>
      <c r="M630" s="65"/>
      <c r="N630" s="63"/>
      <c r="O630" s="66" t="str">
        <f>IFERROR(CompensationAnalysis[[#This Row],[Salary Band Average]]/CompensationAnalysis[[#This Row],[Target Market Salary]],"")</f>
        <v/>
      </c>
      <c r="P630" s="67" t="str">
        <f t="shared" si="28"/>
        <v/>
      </c>
      <c r="Q630" s="63">
        <f>IFERROR(CompensationAnalysis[[#This Row],[Current Base Salary]]-CompensationAnalysis[[#This Row],[Target Market Salary]],"")</f>
        <v>0</v>
      </c>
      <c r="R630" s="12"/>
      <c r="S630" s="63">
        <f t="shared" si="29"/>
        <v>0</v>
      </c>
      <c r="T630" s="63">
        <f>CompensationAnalysis[[#This Row],[Base Increase Amount $]]+CompensationAnalysis[[#This Row],[Current Base Salary]]</f>
        <v>0</v>
      </c>
      <c r="U630" s="67" t="str">
        <f>IFERROR(((CompensationAnalysis[[#This Row],[Current Base Salary]]+CompensationAnalysis[[#This Row],[Base Increase Amount $]]))/CompensationAnalysis[[#This Row],[Target Market Salary]],"")</f>
        <v/>
      </c>
      <c r="V630" s="28"/>
      <c r="X630" s="28"/>
    </row>
    <row r="631" spans="1:24" ht="13.8" x14ac:dyDescent="0.25">
      <c r="A631" s="8"/>
      <c r="B631" s="8"/>
      <c r="C631" s="8"/>
      <c r="D631" s="8"/>
      <c r="E631" s="8"/>
      <c r="F631" s="8"/>
      <c r="G631" s="10"/>
      <c r="H631" s="29" t="str">
        <f>IFERROR(VLOOKUP(F631,'Jobs to Benchmark'!#REF!,1,FALSE),"")</f>
        <v/>
      </c>
      <c r="I631" s="15"/>
      <c r="J631" s="63"/>
      <c r="K631" s="63"/>
      <c r="L631" s="64"/>
      <c r="M631" s="65"/>
      <c r="N631" s="63"/>
      <c r="O631" s="66" t="str">
        <f>IFERROR(CompensationAnalysis[[#This Row],[Salary Band Average]]/CompensationAnalysis[[#This Row],[Target Market Salary]],"")</f>
        <v/>
      </c>
      <c r="P631" s="67" t="str">
        <f t="shared" si="28"/>
        <v/>
      </c>
      <c r="Q631" s="63">
        <f>IFERROR(CompensationAnalysis[[#This Row],[Current Base Salary]]-CompensationAnalysis[[#This Row],[Target Market Salary]],"")</f>
        <v>0</v>
      </c>
      <c r="R631" s="12"/>
      <c r="S631" s="63">
        <f t="shared" si="29"/>
        <v>0</v>
      </c>
      <c r="T631" s="63">
        <f>CompensationAnalysis[[#This Row],[Base Increase Amount $]]+CompensationAnalysis[[#This Row],[Current Base Salary]]</f>
        <v>0</v>
      </c>
      <c r="U631" s="67" t="str">
        <f>IFERROR(((CompensationAnalysis[[#This Row],[Current Base Salary]]+CompensationAnalysis[[#This Row],[Base Increase Amount $]]))/CompensationAnalysis[[#This Row],[Target Market Salary]],"")</f>
        <v/>
      </c>
      <c r="V631" s="28"/>
      <c r="X631" s="28"/>
    </row>
    <row r="632" spans="1:24" ht="13.8" x14ac:dyDescent="0.25">
      <c r="A632" s="8"/>
      <c r="B632" s="8"/>
      <c r="C632" s="8"/>
      <c r="D632" s="8"/>
      <c r="E632" s="8"/>
      <c r="F632" s="8"/>
      <c r="G632" s="10"/>
      <c r="H632" s="29" t="str">
        <f>IFERROR(VLOOKUP(F632,'Jobs to Benchmark'!#REF!,1,FALSE),"")</f>
        <v/>
      </c>
      <c r="I632" s="15"/>
      <c r="J632" s="63"/>
      <c r="K632" s="63"/>
      <c r="L632" s="64"/>
      <c r="M632" s="65"/>
      <c r="N632" s="63"/>
      <c r="O632" s="66" t="str">
        <f>IFERROR(CompensationAnalysis[[#This Row],[Salary Band Average]]/CompensationAnalysis[[#This Row],[Target Market Salary]],"")</f>
        <v/>
      </c>
      <c r="P632" s="67" t="str">
        <f t="shared" si="28"/>
        <v/>
      </c>
      <c r="Q632" s="63">
        <f>IFERROR(CompensationAnalysis[[#This Row],[Current Base Salary]]-CompensationAnalysis[[#This Row],[Target Market Salary]],"")</f>
        <v>0</v>
      </c>
      <c r="R632" s="12"/>
      <c r="S632" s="63">
        <f t="shared" si="29"/>
        <v>0</v>
      </c>
      <c r="T632" s="63">
        <f>CompensationAnalysis[[#This Row],[Base Increase Amount $]]+CompensationAnalysis[[#This Row],[Current Base Salary]]</f>
        <v>0</v>
      </c>
      <c r="U632" s="67" t="str">
        <f>IFERROR(((CompensationAnalysis[[#This Row],[Current Base Salary]]+CompensationAnalysis[[#This Row],[Base Increase Amount $]]))/CompensationAnalysis[[#This Row],[Target Market Salary]],"")</f>
        <v/>
      </c>
      <c r="V632" s="28"/>
      <c r="X632" s="28"/>
    </row>
    <row r="633" spans="1:24" ht="13.8" x14ac:dyDescent="0.25">
      <c r="A633" s="8"/>
      <c r="B633" s="8"/>
      <c r="C633" s="8"/>
      <c r="D633" s="8"/>
      <c r="E633" s="8"/>
      <c r="F633" s="8"/>
      <c r="G633" s="10"/>
      <c r="H633" s="29" t="str">
        <f>IFERROR(VLOOKUP(F633,'Jobs to Benchmark'!#REF!,1,FALSE),"")</f>
        <v/>
      </c>
      <c r="I633" s="15"/>
      <c r="J633" s="63"/>
      <c r="K633" s="63"/>
      <c r="L633" s="64"/>
      <c r="M633" s="65"/>
      <c r="N633" s="63"/>
      <c r="O633" s="66" t="str">
        <f>IFERROR(CompensationAnalysis[[#This Row],[Salary Band Average]]/CompensationAnalysis[[#This Row],[Target Market Salary]],"")</f>
        <v/>
      </c>
      <c r="P633" s="67" t="str">
        <f t="shared" si="28"/>
        <v/>
      </c>
      <c r="Q633" s="63">
        <f>IFERROR(CompensationAnalysis[[#This Row],[Current Base Salary]]-CompensationAnalysis[[#This Row],[Target Market Salary]],"")</f>
        <v>0</v>
      </c>
      <c r="R633" s="12"/>
      <c r="S633" s="63">
        <f t="shared" si="29"/>
        <v>0</v>
      </c>
      <c r="T633" s="63">
        <f>CompensationAnalysis[[#This Row],[Base Increase Amount $]]+CompensationAnalysis[[#This Row],[Current Base Salary]]</f>
        <v>0</v>
      </c>
      <c r="U633" s="67" t="str">
        <f>IFERROR(((CompensationAnalysis[[#This Row],[Current Base Salary]]+CompensationAnalysis[[#This Row],[Base Increase Amount $]]))/CompensationAnalysis[[#This Row],[Target Market Salary]],"")</f>
        <v/>
      </c>
      <c r="V633" s="28"/>
      <c r="X633" s="28"/>
    </row>
    <row r="634" spans="1:24" ht="13.8" x14ac:dyDescent="0.25">
      <c r="A634" s="8"/>
      <c r="B634" s="8"/>
      <c r="C634" s="8"/>
      <c r="D634" s="8"/>
      <c r="E634" s="8"/>
      <c r="F634" s="8"/>
      <c r="G634" s="10"/>
      <c r="H634" s="29" t="str">
        <f>IFERROR(VLOOKUP(F634,'Jobs to Benchmark'!#REF!,1,FALSE),"")</f>
        <v/>
      </c>
      <c r="I634" s="15"/>
      <c r="J634" s="63"/>
      <c r="K634" s="63"/>
      <c r="L634" s="64"/>
      <c r="M634" s="65"/>
      <c r="N634" s="63"/>
      <c r="O634" s="66" t="str">
        <f>IFERROR(CompensationAnalysis[[#This Row],[Salary Band Average]]/CompensationAnalysis[[#This Row],[Target Market Salary]],"")</f>
        <v/>
      </c>
      <c r="P634" s="67" t="str">
        <f t="shared" si="28"/>
        <v/>
      </c>
      <c r="Q634" s="63">
        <f>IFERROR(CompensationAnalysis[[#This Row],[Current Base Salary]]-CompensationAnalysis[[#This Row],[Target Market Salary]],"")</f>
        <v>0</v>
      </c>
      <c r="R634" s="12"/>
      <c r="S634" s="63">
        <f t="shared" si="29"/>
        <v>0</v>
      </c>
      <c r="T634" s="63">
        <f>CompensationAnalysis[[#This Row],[Base Increase Amount $]]+CompensationAnalysis[[#This Row],[Current Base Salary]]</f>
        <v>0</v>
      </c>
      <c r="U634" s="67" t="str">
        <f>IFERROR(((CompensationAnalysis[[#This Row],[Current Base Salary]]+CompensationAnalysis[[#This Row],[Base Increase Amount $]]))/CompensationAnalysis[[#This Row],[Target Market Salary]],"")</f>
        <v/>
      </c>
      <c r="V634" s="28"/>
      <c r="X634" s="28"/>
    </row>
    <row r="635" spans="1:24" ht="13.8" x14ac:dyDescent="0.25">
      <c r="A635" s="8"/>
      <c r="B635" s="8"/>
      <c r="C635" s="8"/>
      <c r="D635" s="8"/>
      <c r="E635" s="8"/>
      <c r="F635" s="8"/>
      <c r="G635" s="10"/>
      <c r="H635" s="29" t="str">
        <f>IFERROR(VLOOKUP(F635,'Jobs to Benchmark'!#REF!,1,FALSE),"")</f>
        <v/>
      </c>
      <c r="I635" s="15"/>
      <c r="J635" s="63"/>
      <c r="K635" s="63"/>
      <c r="L635" s="64"/>
      <c r="M635" s="65"/>
      <c r="N635" s="63"/>
      <c r="O635" s="66" t="str">
        <f>IFERROR(CompensationAnalysis[[#This Row],[Salary Band Average]]/CompensationAnalysis[[#This Row],[Target Market Salary]],"")</f>
        <v/>
      </c>
      <c r="P635" s="67" t="str">
        <f t="shared" si="28"/>
        <v/>
      </c>
      <c r="Q635" s="63">
        <f>IFERROR(CompensationAnalysis[[#This Row],[Current Base Salary]]-CompensationAnalysis[[#This Row],[Target Market Salary]],"")</f>
        <v>0</v>
      </c>
      <c r="R635" s="12"/>
      <c r="S635" s="63">
        <f t="shared" si="29"/>
        <v>0</v>
      </c>
      <c r="T635" s="63">
        <f>CompensationAnalysis[[#This Row],[Base Increase Amount $]]+CompensationAnalysis[[#This Row],[Current Base Salary]]</f>
        <v>0</v>
      </c>
      <c r="U635" s="67" t="str">
        <f>IFERROR(((CompensationAnalysis[[#This Row],[Current Base Salary]]+CompensationAnalysis[[#This Row],[Base Increase Amount $]]))/CompensationAnalysis[[#This Row],[Target Market Salary]],"")</f>
        <v/>
      </c>
      <c r="V635" s="28"/>
      <c r="X635" s="28"/>
    </row>
    <row r="636" spans="1:24" ht="13.8" x14ac:dyDescent="0.25">
      <c r="A636" s="8"/>
      <c r="B636" s="8"/>
      <c r="C636" s="8"/>
      <c r="D636" s="8"/>
      <c r="E636" s="8"/>
      <c r="F636" s="8"/>
      <c r="G636" s="10"/>
      <c r="H636" s="29" t="str">
        <f>IFERROR(VLOOKUP(F636,'Jobs to Benchmark'!#REF!,1,FALSE),"")</f>
        <v/>
      </c>
      <c r="I636" s="15"/>
      <c r="J636" s="63"/>
      <c r="K636" s="63"/>
      <c r="L636" s="64"/>
      <c r="M636" s="65"/>
      <c r="N636" s="63"/>
      <c r="O636" s="66" t="str">
        <f>IFERROR(CompensationAnalysis[[#This Row],[Salary Band Average]]/CompensationAnalysis[[#This Row],[Target Market Salary]],"")</f>
        <v/>
      </c>
      <c r="P636" s="67" t="str">
        <f t="shared" si="28"/>
        <v/>
      </c>
      <c r="Q636" s="63">
        <f>IFERROR(CompensationAnalysis[[#This Row],[Current Base Salary]]-CompensationAnalysis[[#This Row],[Target Market Salary]],"")</f>
        <v>0</v>
      </c>
      <c r="R636" s="12"/>
      <c r="S636" s="63">
        <f t="shared" si="29"/>
        <v>0</v>
      </c>
      <c r="T636" s="63">
        <f>CompensationAnalysis[[#This Row],[Base Increase Amount $]]+CompensationAnalysis[[#This Row],[Current Base Salary]]</f>
        <v>0</v>
      </c>
      <c r="U636" s="67" t="str">
        <f>IFERROR(((CompensationAnalysis[[#This Row],[Current Base Salary]]+CompensationAnalysis[[#This Row],[Base Increase Amount $]]))/CompensationAnalysis[[#This Row],[Target Market Salary]],"")</f>
        <v/>
      </c>
      <c r="V636" s="28"/>
      <c r="X636" s="28"/>
    </row>
    <row r="637" spans="1:24" ht="13.8" x14ac:dyDescent="0.25">
      <c r="A637" s="8"/>
      <c r="B637" s="8"/>
      <c r="C637" s="8"/>
      <c r="D637" s="8"/>
      <c r="E637" s="8"/>
      <c r="F637" s="8"/>
      <c r="G637" s="10"/>
      <c r="H637" s="29" t="str">
        <f>IFERROR(VLOOKUP(F637,'Jobs to Benchmark'!#REF!,1,FALSE),"")</f>
        <v/>
      </c>
      <c r="I637" s="15"/>
      <c r="J637" s="63"/>
      <c r="K637" s="63"/>
      <c r="L637" s="64"/>
      <c r="M637" s="65"/>
      <c r="N637" s="63"/>
      <c r="O637" s="66" t="str">
        <f>IFERROR(CompensationAnalysis[[#This Row],[Salary Band Average]]/CompensationAnalysis[[#This Row],[Target Market Salary]],"")</f>
        <v/>
      </c>
      <c r="P637" s="67" t="str">
        <f t="shared" si="28"/>
        <v/>
      </c>
      <c r="Q637" s="63">
        <f>IFERROR(CompensationAnalysis[[#This Row],[Current Base Salary]]-CompensationAnalysis[[#This Row],[Target Market Salary]],"")</f>
        <v>0</v>
      </c>
      <c r="R637" s="12"/>
      <c r="S637" s="63">
        <f t="shared" si="29"/>
        <v>0</v>
      </c>
      <c r="T637" s="63">
        <f>CompensationAnalysis[[#This Row],[Base Increase Amount $]]+CompensationAnalysis[[#This Row],[Current Base Salary]]</f>
        <v>0</v>
      </c>
      <c r="U637" s="67" t="str">
        <f>IFERROR(((CompensationAnalysis[[#This Row],[Current Base Salary]]+CompensationAnalysis[[#This Row],[Base Increase Amount $]]))/CompensationAnalysis[[#This Row],[Target Market Salary]],"")</f>
        <v/>
      </c>
      <c r="V637" s="28"/>
      <c r="X637" s="28"/>
    </row>
    <row r="638" spans="1:24" ht="13.8" x14ac:dyDescent="0.25">
      <c r="A638" s="8"/>
      <c r="B638" s="8"/>
      <c r="C638" s="8"/>
      <c r="D638" s="8"/>
      <c r="E638" s="8"/>
      <c r="F638" s="8"/>
      <c r="G638" s="10"/>
      <c r="H638" s="29" t="str">
        <f>IFERROR(VLOOKUP(F638,'Jobs to Benchmark'!#REF!,1,FALSE),"")</f>
        <v/>
      </c>
      <c r="I638" s="15"/>
      <c r="J638" s="63"/>
      <c r="K638" s="63"/>
      <c r="L638" s="64"/>
      <c r="M638" s="65"/>
      <c r="N638" s="63"/>
      <c r="O638" s="66" t="str">
        <f>IFERROR(CompensationAnalysis[[#This Row],[Salary Band Average]]/CompensationAnalysis[[#This Row],[Target Market Salary]],"")</f>
        <v/>
      </c>
      <c r="P638" s="67" t="str">
        <f t="shared" si="28"/>
        <v/>
      </c>
      <c r="Q638" s="63">
        <f>IFERROR(CompensationAnalysis[[#This Row],[Current Base Salary]]-CompensationAnalysis[[#This Row],[Target Market Salary]],"")</f>
        <v>0</v>
      </c>
      <c r="R638" s="12"/>
      <c r="S638" s="63">
        <f t="shared" si="29"/>
        <v>0</v>
      </c>
      <c r="T638" s="63">
        <f>CompensationAnalysis[[#This Row],[Base Increase Amount $]]+CompensationAnalysis[[#This Row],[Current Base Salary]]</f>
        <v>0</v>
      </c>
      <c r="U638" s="67" t="str">
        <f>IFERROR(((CompensationAnalysis[[#This Row],[Current Base Salary]]+CompensationAnalysis[[#This Row],[Base Increase Amount $]]))/CompensationAnalysis[[#This Row],[Target Market Salary]],"")</f>
        <v/>
      </c>
      <c r="V638" s="28"/>
      <c r="X638" s="28"/>
    </row>
    <row r="639" spans="1:24" ht="13.8" x14ac:dyDescent="0.25">
      <c r="A639" s="8"/>
      <c r="B639" s="8"/>
      <c r="C639" s="8"/>
      <c r="D639" s="8"/>
      <c r="E639" s="8"/>
      <c r="F639" s="8"/>
      <c r="G639" s="10"/>
      <c r="H639" s="29" t="str">
        <f>IFERROR(VLOOKUP(F639,'Jobs to Benchmark'!#REF!,1,FALSE),"")</f>
        <v/>
      </c>
      <c r="I639" s="15"/>
      <c r="J639" s="63"/>
      <c r="K639" s="63"/>
      <c r="L639" s="64"/>
      <c r="M639" s="65"/>
      <c r="N639" s="63"/>
      <c r="O639" s="66" t="str">
        <f>IFERROR(CompensationAnalysis[[#This Row],[Salary Band Average]]/CompensationAnalysis[[#This Row],[Target Market Salary]],"")</f>
        <v/>
      </c>
      <c r="P639" s="67" t="str">
        <f t="shared" si="28"/>
        <v/>
      </c>
      <c r="Q639" s="63">
        <f>IFERROR(CompensationAnalysis[[#This Row],[Current Base Salary]]-CompensationAnalysis[[#This Row],[Target Market Salary]],"")</f>
        <v>0</v>
      </c>
      <c r="R639" s="12"/>
      <c r="S639" s="63">
        <f t="shared" si="29"/>
        <v>0</v>
      </c>
      <c r="T639" s="63">
        <f>CompensationAnalysis[[#This Row],[Base Increase Amount $]]+CompensationAnalysis[[#This Row],[Current Base Salary]]</f>
        <v>0</v>
      </c>
      <c r="U639" s="67" t="str">
        <f>IFERROR(((CompensationAnalysis[[#This Row],[Current Base Salary]]+CompensationAnalysis[[#This Row],[Base Increase Amount $]]))/CompensationAnalysis[[#This Row],[Target Market Salary]],"")</f>
        <v/>
      </c>
      <c r="V639" s="28"/>
      <c r="X639" s="28"/>
    </row>
    <row r="640" spans="1:24" ht="13.8" x14ac:dyDescent="0.25">
      <c r="A640" s="8"/>
      <c r="B640" s="8"/>
      <c r="C640" s="8"/>
      <c r="D640" s="8"/>
      <c r="E640" s="8"/>
      <c r="F640" s="8"/>
      <c r="G640" s="10"/>
      <c r="H640" s="29" t="str">
        <f>IFERROR(VLOOKUP(F640,'Jobs to Benchmark'!#REF!,1,FALSE),"")</f>
        <v/>
      </c>
      <c r="I640" s="15"/>
      <c r="J640" s="63"/>
      <c r="K640" s="63"/>
      <c r="L640" s="64"/>
      <c r="M640" s="65"/>
      <c r="N640" s="63"/>
      <c r="O640" s="66" t="str">
        <f>IFERROR(CompensationAnalysis[[#This Row],[Salary Band Average]]/CompensationAnalysis[[#This Row],[Target Market Salary]],"")</f>
        <v/>
      </c>
      <c r="P640" s="67" t="str">
        <f t="shared" si="28"/>
        <v/>
      </c>
      <c r="Q640" s="63">
        <f>IFERROR(CompensationAnalysis[[#This Row],[Current Base Salary]]-CompensationAnalysis[[#This Row],[Target Market Salary]],"")</f>
        <v>0</v>
      </c>
      <c r="R640" s="12"/>
      <c r="S640" s="63">
        <f t="shared" si="29"/>
        <v>0</v>
      </c>
      <c r="T640" s="63">
        <f>CompensationAnalysis[[#This Row],[Base Increase Amount $]]+CompensationAnalysis[[#This Row],[Current Base Salary]]</f>
        <v>0</v>
      </c>
      <c r="U640" s="67" t="str">
        <f>IFERROR(((CompensationAnalysis[[#This Row],[Current Base Salary]]+CompensationAnalysis[[#This Row],[Base Increase Amount $]]))/CompensationAnalysis[[#This Row],[Target Market Salary]],"")</f>
        <v/>
      </c>
      <c r="V640" s="28"/>
      <c r="X640" s="28"/>
    </row>
    <row r="641" spans="1:24" ht="13.8" x14ac:dyDescent="0.25">
      <c r="A641" s="8"/>
      <c r="B641" s="8"/>
      <c r="C641" s="8"/>
      <c r="D641" s="8"/>
      <c r="E641" s="8"/>
      <c r="F641" s="8"/>
      <c r="G641" s="10"/>
      <c r="H641" s="29" t="str">
        <f>IFERROR(VLOOKUP(F641,'Jobs to Benchmark'!#REF!,1,FALSE),"")</f>
        <v/>
      </c>
      <c r="I641" s="15"/>
      <c r="J641" s="63"/>
      <c r="K641" s="63"/>
      <c r="L641" s="64"/>
      <c r="M641" s="65"/>
      <c r="N641" s="63"/>
      <c r="O641" s="66" t="str">
        <f>IFERROR(CompensationAnalysis[[#This Row],[Salary Band Average]]/CompensationAnalysis[[#This Row],[Target Market Salary]],"")</f>
        <v/>
      </c>
      <c r="P641" s="67" t="str">
        <f t="shared" si="28"/>
        <v/>
      </c>
      <c r="Q641" s="63">
        <f>IFERROR(CompensationAnalysis[[#This Row],[Current Base Salary]]-CompensationAnalysis[[#This Row],[Target Market Salary]],"")</f>
        <v>0</v>
      </c>
      <c r="R641" s="12"/>
      <c r="S641" s="63">
        <f t="shared" si="29"/>
        <v>0</v>
      </c>
      <c r="T641" s="63">
        <f>CompensationAnalysis[[#This Row],[Base Increase Amount $]]+CompensationAnalysis[[#This Row],[Current Base Salary]]</f>
        <v>0</v>
      </c>
      <c r="U641" s="67" t="str">
        <f>IFERROR(((CompensationAnalysis[[#This Row],[Current Base Salary]]+CompensationAnalysis[[#This Row],[Base Increase Amount $]]))/CompensationAnalysis[[#This Row],[Target Market Salary]],"")</f>
        <v/>
      </c>
      <c r="V641" s="28"/>
      <c r="X641" s="28"/>
    </row>
    <row r="642" spans="1:24" ht="13.8" x14ac:dyDescent="0.25">
      <c r="A642" s="8"/>
      <c r="B642" s="8"/>
      <c r="C642" s="8"/>
      <c r="D642" s="8"/>
      <c r="E642" s="8"/>
      <c r="F642" s="8"/>
      <c r="G642" s="10"/>
      <c r="H642" s="29" t="str">
        <f>IFERROR(VLOOKUP(F642,'Jobs to Benchmark'!#REF!,1,FALSE),"")</f>
        <v/>
      </c>
      <c r="I642" s="15"/>
      <c r="J642" s="63"/>
      <c r="K642" s="63"/>
      <c r="L642" s="64"/>
      <c r="M642" s="65"/>
      <c r="N642" s="63"/>
      <c r="O642" s="66" t="str">
        <f>IFERROR(CompensationAnalysis[[#This Row],[Salary Band Average]]/CompensationAnalysis[[#This Row],[Target Market Salary]],"")</f>
        <v/>
      </c>
      <c r="P642" s="67" t="str">
        <f t="shared" si="28"/>
        <v/>
      </c>
      <c r="Q642" s="63">
        <f>IFERROR(CompensationAnalysis[[#This Row],[Current Base Salary]]-CompensationAnalysis[[#This Row],[Target Market Salary]],"")</f>
        <v>0</v>
      </c>
      <c r="R642" s="12"/>
      <c r="S642" s="63">
        <f t="shared" si="29"/>
        <v>0</v>
      </c>
      <c r="T642" s="63">
        <f>CompensationAnalysis[[#This Row],[Base Increase Amount $]]+CompensationAnalysis[[#This Row],[Current Base Salary]]</f>
        <v>0</v>
      </c>
      <c r="U642" s="67" t="str">
        <f>IFERROR(((CompensationAnalysis[[#This Row],[Current Base Salary]]+CompensationAnalysis[[#This Row],[Base Increase Amount $]]))/CompensationAnalysis[[#This Row],[Target Market Salary]],"")</f>
        <v/>
      </c>
      <c r="V642" s="28"/>
      <c r="X642" s="28"/>
    </row>
    <row r="643" spans="1:24" ht="13.8" x14ac:dyDescent="0.25">
      <c r="A643" s="8"/>
      <c r="B643" s="8"/>
      <c r="C643" s="8"/>
      <c r="D643" s="8"/>
      <c r="E643" s="8"/>
      <c r="F643" s="8"/>
      <c r="G643" s="10"/>
      <c r="H643" s="29" t="str">
        <f>IFERROR(VLOOKUP(F643,'Jobs to Benchmark'!#REF!,1,FALSE),"")</f>
        <v/>
      </c>
      <c r="I643" s="15"/>
      <c r="J643" s="63"/>
      <c r="K643" s="63"/>
      <c r="L643" s="64"/>
      <c r="M643" s="65"/>
      <c r="N643" s="63"/>
      <c r="O643" s="66" t="str">
        <f>IFERROR(CompensationAnalysis[[#This Row],[Salary Band Average]]/CompensationAnalysis[[#This Row],[Target Market Salary]],"")</f>
        <v/>
      </c>
      <c r="P643" s="67" t="str">
        <f t="shared" si="28"/>
        <v/>
      </c>
      <c r="Q643" s="63">
        <f>IFERROR(CompensationAnalysis[[#This Row],[Current Base Salary]]-CompensationAnalysis[[#This Row],[Target Market Salary]],"")</f>
        <v>0</v>
      </c>
      <c r="R643" s="12"/>
      <c r="S643" s="63">
        <f t="shared" si="29"/>
        <v>0</v>
      </c>
      <c r="T643" s="63">
        <f>CompensationAnalysis[[#This Row],[Base Increase Amount $]]+CompensationAnalysis[[#This Row],[Current Base Salary]]</f>
        <v>0</v>
      </c>
      <c r="U643" s="67" t="str">
        <f>IFERROR(((CompensationAnalysis[[#This Row],[Current Base Salary]]+CompensationAnalysis[[#This Row],[Base Increase Amount $]]))/CompensationAnalysis[[#This Row],[Target Market Salary]],"")</f>
        <v/>
      </c>
      <c r="V643" s="28"/>
      <c r="X643" s="28"/>
    </row>
    <row r="644" spans="1:24" ht="13.8" x14ac:dyDescent="0.25">
      <c r="A644" s="8"/>
      <c r="B644" s="8"/>
      <c r="C644" s="8"/>
      <c r="D644" s="8"/>
      <c r="E644" s="8"/>
      <c r="F644" s="8"/>
      <c r="G644" s="10"/>
      <c r="H644" s="29" t="str">
        <f>IFERROR(VLOOKUP(F644,'Jobs to Benchmark'!#REF!,1,FALSE),"")</f>
        <v/>
      </c>
      <c r="I644" s="15"/>
      <c r="J644" s="63"/>
      <c r="K644" s="63"/>
      <c r="L644" s="64"/>
      <c r="M644" s="65"/>
      <c r="N644" s="63"/>
      <c r="O644" s="66" t="str">
        <f>IFERROR(CompensationAnalysis[[#This Row],[Salary Band Average]]/CompensationAnalysis[[#This Row],[Target Market Salary]],"")</f>
        <v/>
      </c>
      <c r="P644" s="67" t="str">
        <f t="shared" si="28"/>
        <v/>
      </c>
      <c r="Q644" s="63">
        <f>IFERROR(CompensationAnalysis[[#This Row],[Current Base Salary]]-CompensationAnalysis[[#This Row],[Target Market Salary]],"")</f>
        <v>0</v>
      </c>
      <c r="R644" s="12"/>
      <c r="S644" s="63">
        <f t="shared" si="29"/>
        <v>0</v>
      </c>
      <c r="T644" s="63">
        <f>CompensationAnalysis[[#This Row],[Base Increase Amount $]]+CompensationAnalysis[[#This Row],[Current Base Salary]]</f>
        <v>0</v>
      </c>
      <c r="U644" s="67" t="str">
        <f>IFERROR(((CompensationAnalysis[[#This Row],[Current Base Salary]]+CompensationAnalysis[[#This Row],[Base Increase Amount $]]))/CompensationAnalysis[[#This Row],[Target Market Salary]],"")</f>
        <v/>
      </c>
      <c r="V644" s="28"/>
      <c r="X644" s="28"/>
    </row>
    <row r="645" spans="1:24" ht="13.8" x14ac:dyDescent="0.25">
      <c r="A645" s="8"/>
      <c r="B645" s="8"/>
      <c r="C645" s="8"/>
      <c r="D645" s="8"/>
      <c r="E645" s="8"/>
      <c r="F645" s="8"/>
      <c r="G645" s="10"/>
      <c r="H645" s="29" t="str">
        <f>IFERROR(VLOOKUP(F645,'Jobs to Benchmark'!#REF!,1,FALSE),"")</f>
        <v/>
      </c>
      <c r="I645" s="15"/>
      <c r="J645" s="63"/>
      <c r="K645" s="63"/>
      <c r="L645" s="64"/>
      <c r="M645" s="65"/>
      <c r="N645" s="63"/>
      <c r="O645" s="66" t="str">
        <f>IFERROR(CompensationAnalysis[[#This Row],[Salary Band Average]]/CompensationAnalysis[[#This Row],[Target Market Salary]],"")</f>
        <v/>
      </c>
      <c r="P645" s="67" t="str">
        <f t="shared" si="28"/>
        <v/>
      </c>
      <c r="Q645" s="63">
        <f>IFERROR(CompensationAnalysis[[#This Row],[Current Base Salary]]-CompensationAnalysis[[#This Row],[Target Market Salary]],"")</f>
        <v>0</v>
      </c>
      <c r="R645" s="12"/>
      <c r="S645" s="63">
        <f t="shared" si="29"/>
        <v>0</v>
      </c>
      <c r="T645" s="63">
        <f>CompensationAnalysis[[#This Row],[Base Increase Amount $]]+CompensationAnalysis[[#This Row],[Current Base Salary]]</f>
        <v>0</v>
      </c>
      <c r="U645" s="67" t="str">
        <f>IFERROR(((CompensationAnalysis[[#This Row],[Current Base Salary]]+CompensationAnalysis[[#This Row],[Base Increase Amount $]]))/CompensationAnalysis[[#This Row],[Target Market Salary]],"")</f>
        <v/>
      </c>
      <c r="V645" s="28"/>
      <c r="X645" s="28"/>
    </row>
    <row r="646" spans="1:24" ht="13.8" x14ac:dyDescent="0.25">
      <c r="A646" s="8"/>
      <c r="B646" s="8"/>
      <c r="C646" s="8"/>
      <c r="D646" s="8"/>
      <c r="E646" s="8"/>
      <c r="F646" s="8"/>
      <c r="G646" s="10"/>
      <c r="H646" s="29" t="str">
        <f>IFERROR(VLOOKUP(F646,'Jobs to Benchmark'!#REF!,1,FALSE),"")</f>
        <v/>
      </c>
      <c r="I646" s="15"/>
      <c r="J646" s="63"/>
      <c r="K646" s="63"/>
      <c r="L646" s="64"/>
      <c r="M646" s="65"/>
      <c r="N646" s="63"/>
      <c r="O646" s="66" t="str">
        <f>IFERROR(CompensationAnalysis[[#This Row],[Salary Band Average]]/CompensationAnalysis[[#This Row],[Target Market Salary]],"")</f>
        <v/>
      </c>
      <c r="P646" s="67" t="str">
        <f t="shared" ref="P646:P709" si="30">IFERROR(G646/N646,"")</f>
        <v/>
      </c>
      <c r="Q646" s="63">
        <f>IFERROR(CompensationAnalysis[[#This Row],[Current Base Salary]]-CompensationAnalysis[[#This Row],[Target Market Salary]],"")</f>
        <v>0</v>
      </c>
      <c r="R646" s="12"/>
      <c r="S646" s="63">
        <f t="shared" ref="S646:S709" si="31">IFERROR(G646*R646,"")</f>
        <v>0</v>
      </c>
      <c r="T646" s="63">
        <f>CompensationAnalysis[[#This Row],[Base Increase Amount $]]+CompensationAnalysis[[#This Row],[Current Base Salary]]</f>
        <v>0</v>
      </c>
      <c r="U646" s="67" t="str">
        <f>IFERROR(((CompensationAnalysis[[#This Row],[Current Base Salary]]+CompensationAnalysis[[#This Row],[Base Increase Amount $]]))/CompensationAnalysis[[#This Row],[Target Market Salary]],"")</f>
        <v/>
      </c>
      <c r="V646" s="28"/>
      <c r="X646" s="28"/>
    </row>
    <row r="647" spans="1:24" ht="13.8" x14ac:dyDescent="0.25">
      <c r="A647" s="8"/>
      <c r="B647" s="8"/>
      <c r="C647" s="8"/>
      <c r="D647" s="8"/>
      <c r="E647" s="8"/>
      <c r="F647" s="8"/>
      <c r="G647" s="10"/>
      <c r="H647" s="29" t="str">
        <f>IFERROR(VLOOKUP(F647,'Jobs to Benchmark'!#REF!,1,FALSE),"")</f>
        <v/>
      </c>
      <c r="I647" s="15"/>
      <c r="J647" s="63"/>
      <c r="K647" s="63"/>
      <c r="L647" s="64"/>
      <c r="M647" s="65"/>
      <c r="N647" s="63"/>
      <c r="O647" s="66" t="str">
        <f>IFERROR(CompensationAnalysis[[#This Row],[Salary Band Average]]/CompensationAnalysis[[#This Row],[Target Market Salary]],"")</f>
        <v/>
      </c>
      <c r="P647" s="67" t="str">
        <f t="shared" si="30"/>
        <v/>
      </c>
      <c r="Q647" s="63">
        <f>IFERROR(CompensationAnalysis[[#This Row],[Current Base Salary]]-CompensationAnalysis[[#This Row],[Target Market Salary]],"")</f>
        <v>0</v>
      </c>
      <c r="R647" s="12"/>
      <c r="S647" s="63">
        <f t="shared" si="31"/>
        <v>0</v>
      </c>
      <c r="T647" s="63">
        <f>CompensationAnalysis[[#This Row],[Base Increase Amount $]]+CompensationAnalysis[[#This Row],[Current Base Salary]]</f>
        <v>0</v>
      </c>
      <c r="U647" s="67" t="str">
        <f>IFERROR(((CompensationAnalysis[[#This Row],[Current Base Salary]]+CompensationAnalysis[[#This Row],[Base Increase Amount $]]))/CompensationAnalysis[[#This Row],[Target Market Salary]],"")</f>
        <v/>
      </c>
      <c r="V647" s="28"/>
      <c r="X647" s="28"/>
    </row>
    <row r="648" spans="1:24" ht="13.8" x14ac:dyDescent="0.25">
      <c r="A648" s="8"/>
      <c r="B648" s="8"/>
      <c r="C648" s="8"/>
      <c r="D648" s="8"/>
      <c r="E648" s="8"/>
      <c r="F648" s="8"/>
      <c r="G648" s="10"/>
      <c r="H648" s="29" t="str">
        <f>IFERROR(VLOOKUP(F648,'Jobs to Benchmark'!#REF!,1,FALSE),"")</f>
        <v/>
      </c>
      <c r="I648" s="15"/>
      <c r="J648" s="63"/>
      <c r="K648" s="63"/>
      <c r="L648" s="64"/>
      <c r="M648" s="65"/>
      <c r="N648" s="63"/>
      <c r="O648" s="66" t="str">
        <f>IFERROR(CompensationAnalysis[[#This Row],[Salary Band Average]]/CompensationAnalysis[[#This Row],[Target Market Salary]],"")</f>
        <v/>
      </c>
      <c r="P648" s="67" t="str">
        <f t="shared" si="30"/>
        <v/>
      </c>
      <c r="Q648" s="63">
        <f>IFERROR(CompensationAnalysis[[#This Row],[Current Base Salary]]-CompensationAnalysis[[#This Row],[Target Market Salary]],"")</f>
        <v>0</v>
      </c>
      <c r="R648" s="12"/>
      <c r="S648" s="63">
        <f t="shared" si="31"/>
        <v>0</v>
      </c>
      <c r="T648" s="63">
        <f>CompensationAnalysis[[#This Row],[Base Increase Amount $]]+CompensationAnalysis[[#This Row],[Current Base Salary]]</f>
        <v>0</v>
      </c>
      <c r="U648" s="67" t="str">
        <f>IFERROR(((CompensationAnalysis[[#This Row],[Current Base Salary]]+CompensationAnalysis[[#This Row],[Base Increase Amount $]]))/CompensationAnalysis[[#This Row],[Target Market Salary]],"")</f>
        <v/>
      </c>
      <c r="V648" s="28"/>
      <c r="X648" s="28"/>
    </row>
    <row r="649" spans="1:24" ht="13.8" x14ac:dyDescent="0.25">
      <c r="A649" s="8"/>
      <c r="B649" s="8"/>
      <c r="C649" s="8"/>
      <c r="D649" s="8"/>
      <c r="E649" s="8"/>
      <c r="F649" s="8"/>
      <c r="G649" s="10"/>
      <c r="H649" s="29" t="str">
        <f>IFERROR(VLOOKUP(F649,'Jobs to Benchmark'!#REF!,1,FALSE),"")</f>
        <v/>
      </c>
      <c r="I649" s="15"/>
      <c r="J649" s="63"/>
      <c r="K649" s="63"/>
      <c r="L649" s="64"/>
      <c r="M649" s="65"/>
      <c r="N649" s="63"/>
      <c r="O649" s="66" t="str">
        <f>IFERROR(CompensationAnalysis[[#This Row],[Salary Band Average]]/CompensationAnalysis[[#This Row],[Target Market Salary]],"")</f>
        <v/>
      </c>
      <c r="P649" s="67" t="str">
        <f t="shared" si="30"/>
        <v/>
      </c>
      <c r="Q649" s="63">
        <f>IFERROR(CompensationAnalysis[[#This Row],[Current Base Salary]]-CompensationAnalysis[[#This Row],[Target Market Salary]],"")</f>
        <v>0</v>
      </c>
      <c r="R649" s="12"/>
      <c r="S649" s="63">
        <f t="shared" si="31"/>
        <v>0</v>
      </c>
      <c r="T649" s="63">
        <f>CompensationAnalysis[[#This Row],[Base Increase Amount $]]+CompensationAnalysis[[#This Row],[Current Base Salary]]</f>
        <v>0</v>
      </c>
      <c r="U649" s="67" t="str">
        <f>IFERROR(((CompensationAnalysis[[#This Row],[Current Base Salary]]+CompensationAnalysis[[#This Row],[Base Increase Amount $]]))/CompensationAnalysis[[#This Row],[Target Market Salary]],"")</f>
        <v/>
      </c>
      <c r="V649" s="28"/>
      <c r="X649" s="28"/>
    </row>
    <row r="650" spans="1:24" ht="13.8" x14ac:dyDescent="0.25">
      <c r="A650" s="8"/>
      <c r="B650" s="8"/>
      <c r="C650" s="8"/>
      <c r="D650" s="8"/>
      <c r="E650" s="8"/>
      <c r="F650" s="8"/>
      <c r="G650" s="10"/>
      <c r="H650" s="29" t="str">
        <f>IFERROR(VLOOKUP(F650,'Jobs to Benchmark'!#REF!,1,FALSE),"")</f>
        <v/>
      </c>
      <c r="I650" s="15"/>
      <c r="J650" s="63"/>
      <c r="K650" s="63"/>
      <c r="L650" s="64"/>
      <c r="M650" s="65"/>
      <c r="N650" s="63"/>
      <c r="O650" s="66" t="str">
        <f>IFERROR(CompensationAnalysis[[#This Row],[Salary Band Average]]/CompensationAnalysis[[#This Row],[Target Market Salary]],"")</f>
        <v/>
      </c>
      <c r="P650" s="67" t="str">
        <f t="shared" si="30"/>
        <v/>
      </c>
      <c r="Q650" s="63">
        <f>IFERROR(CompensationAnalysis[[#This Row],[Current Base Salary]]-CompensationAnalysis[[#This Row],[Target Market Salary]],"")</f>
        <v>0</v>
      </c>
      <c r="R650" s="12"/>
      <c r="S650" s="63">
        <f t="shared" si="31"/>
        <v>0</v>
      </c>
      <c r="T650" s="63">
        <f>CompensationAnalysis[[#This Row],[Base Increase Amount $]]+CompensationAnalysis[[#This Row],[Current Base Salary]]</f>
        <v>0</v>
      </c>
      <c r="U650" s="67" t="str">
        <f>IFERROR(((CompensationAnalysis[[#This Row],[Current Base Salary]]+CompensationAnalysis[[#This Row],[Base Increase Amount $]]))/CompensationAnalysis[[#This Row],[Target Market Salary]],"")</f>
        <v/>
      </c>
      <c r="V650" s="28"/>
      <c r="X650" s="28"/>
    </row>
    <row r="651" spans="1:24" ht="13.8" x14ac:dyDescent="0.25">
      <c r="A651" s="8"/>
      <c r="B651" s="8"/>
      <c r="C651" s="8"/>
      <c r="D651" s="8"/>
      <c r="E651" s="8"/>
      <c r="F651" s="8"/>
      <c r="G651" s="10"/>
      <c r="H651" s="29" t="str">
        <f>IFERROR(VLOOKUP(F651,'Jobs to Benchmark'!#REF!,1,FALSE),"")</f>
        <v/>
      </c>
      <c r="I651" s="15"/>
      <c r="J651" s="63"/>
      <c r="K651" s="63"/>
      <c r="L651" s="64"/>
      <c r="M651" s="65"/>
      <c r="N651" s="63"/>
      <c r="O651" s="66" t="str">
        <f>IFERROR(CompensationAnalysis[[#This Row],[Salary Band Average]]/CompensationAnalysis[[#This Row],[Target Market Salary]],"")</f>
        <v/>
      </c>
      <c r="P651" s="67" t="str">
        <f t="shared" si="30"/>
        <v/>
      </c>
      <c r="Q651" s="63">
        <f>IFERROR(CompensationAnalysis[[#This Row],[Current Base Salary]]-CompensationAnalysis[[#This Row],[Target Market Salary]],"")</f>
        <v>0</v>
      </c>
      <c r="R651" s="12"/>
      <c r="S651" s="63">
        <f t="shared" si="31"/>
        <v>0</v>
      </c>
      <c r="T651" s="63">
        <f>CompensationAnalysis[[#This Row],[Base Increase Amount $]]+CompensationAnalysis[[#This Row],[Current Base Salary]]</f>
        <v>0</v>
      </c>
      <c r="U651" s="67" t="str">
        <f>IFERROR(((CompensationAnalysis[[#This Row],[Current Base Salary]]+CompensationAnalysis[[#This Row],[Base Increase Amount $]]))/CompensationAnalysis[[#This Row],[Target Market Salary]],"")</f>
        <v/>
      </c>
      <c r="V651" s="28"/>
      <c r="X651" s="28"/>
    </row>
    <row r="652" spans="1:24" ht="13.8" x14ac:dyDescent="0.25">
      <c r="A652" s="8"/>
      <c r="B652" s="8"/>
      <c r="C652" s="8"/>
      <c r="D652" s="8"/>
      <c r="E652" s="8"/>
      <c r="F652" s="8"/>
      <c r="G652" s="10"/>
      <c r="H652" s="29" t="str">
        <f>IFERROR(VLOOKUP(F652,'Jobs to Benchmark'!#REF!,1,FALSE),"")</f>
        <v/>
      </c>
      <c r="I652" s="15"/>
      <c r="J652" s="63"/>
      <c r="K652" s="63"/>
      <c r="L652" s="64"/>
      <c r="M652" s="65"/>
      <c r="N652" s="63"/>
      <c r="O652" s="66" t="str">
        <f>IFERROR(CompensationAnalysis[[#This Row],[Salary Band Average]]/CompensationAnalysis[[#This Row],[Target Market Salary]],"")</f>
        <v/>
      </c>
      <c r="P652" s="67" t="str">
        <f t="shared" si="30"/>
        <v/>
      </c>
      <c r="Q652" s="63">
        <f>IFERROR(CompensationAnalysis[[#This Row],[Current Base Salary]]-CompensationAnalysis[[#This Row],[Target Market Salary]],"")</f>
        <v>0</v>
      </c>
      <c r="R652" s="12"/>
      <c r="S652" s="63">
        <f t="shared" si="31"/>
        <v>0</v>
      </c>
      <c r="T652" s="63">
        <f>CompensationAnalysis[[#This Row],[Base Increase Amount $]]+CompensationAnalysis[[#This Row],[Current Base Salary]]</f>
        <v>0</v>
      </c>
      <c r="U652" s="67" t="str">
        <f>IFERROR(((CompensationAnalysis[[#This Row],[Current Base Salary]]+CompensationAnalysis[[#This Row],[Base Increase Amount $]]))/CompensationAnalysis[[#This Row],[Target Market Salary]],"")</f>
        <v/>
      </c>
      <c r="V652" s="28"/>
      <c r="X652" s="28"/>
    </row>
    <row r="653" spans="1:24" ht="13.8" x14ac:dyDescent="0.25">
      <c r="A653" s="8"/>
      <c r="B653" s="8"/>
      <c r="C653" s="8"/>
      <c r="D653" s="8"/>
      <c r="E653" s="8"/>
      <c r="F653" s="8"/>
      <c r="G653" s="10"/>
      <c r="H653" s="29" t="str">
        <f>IFERROR(VLOOKUP(F653,'Jobs to Benchmark'!#REF!,1,FALSE),"")</f>
        <v/>
      </c>
      <c r="I653" s="15"/>
      <c r="J653" s="63"/>
      <c r="K653" s="63"/>
      <c r="L653" s="64"/>
      <c r="M653" s="65"/>
      <c r="N653" s="63"/>
      <c r="O653" s="66" t="str">
        <f>IFERROR(CompensationAnalysis[[#This Row],[Salary Band Average]]/CompensationAnalysis[[#This Row],[Target Market Salary]],"")</f>
        <v/>
      </c>
      <c r="P653" s="67" t="str">
        <f t="shared" si="30"/>
        <v/>
      </c>
      <c r="Q653" s="63">
        <f>IFERROR(CompensationAnalysis[[#This Row],[Current Base Salary]]-CompensationAnalysis[[#This Row],[Target Market Salary]],"")</f>
        <v>0</v>
      </c>
      <c r="R653" s="12"/>
      <c r="S653" s="63">
        <f t="shared" si="31"/>
        <v>0</v>
      </c>
      <c r="T653" s="63">
        <f>CompensationAnalysis[[#This Row],[Base Increase Amount $]]+CompensationAnalysis[[#This Row],[Current Base Salary]]</f>
        <v>0</v>
      </c>
      <c r="U653" s="67" t="str">
        <f>IFERROR(((CompensationAnalysis[[#This Row],[Current Base Salary]]+CompensationAnalysis[[#This Row],[Base Increase Amount $]]))/CompensationAnalysis[[#This Row],[Target Market Salary]],"")</f>
        <v/>
      </c>
      <c r="V653" s="28"/>
      <c r="X653" s="28"/>
    </row>
    <row r="654" spans="1:24" ht="13.8" x14ac:dyDescent="0.25">
      <c r="A654" s="8"/>
      <c r="B654" s="8"/>
      <c r="C654" s="8"/>
      <c r="D654" s="8"/>
      <c r="E654" s="8"/>
      <c r="F654" s="8"/>
      <c r="G654" s="10"/>
      <c r="H654" s="29" t="str">
        <f>IFERROR(VLOOKUP(F654,'Jobs to Benchmark'!#REF!,1,FALSE),"")</f>
        <v/>
      </c>
      <c r="I654" s="15"/>
      <c r="J654" s="63"/>
      <c r="K654" s="63"/>
      <c r="L654" s="64"/>
      <c r="M654" s="65"/>
      <c r="N654" s="63"/>
      <c r="O654" s="66" t="str">
        <f>IFERROR(CompensationAnalysis[[#This Row],[Salary Band Average]]/CompensationAnalysis[[#This Row],[Target Market Salary]],"")</f>
        <v/>
      </c>
      <c r="P654" s="67" t="str">
        <f t="shared" si="30"/>
        <v/>
      </c>
      <c r="Q654" s="63">
        <f>IFERROR(CompensationAnalysis[[#This Row],[Current Base Salary]]-CompensationAnalysis[[#This Row],[Target Market Salary]],"")</f>
        <v>0</v>
      </c>
      <c r="R654" s="12"/>
      <c r="S654" s="63">
        <f t="shared" si="31"/>
        <v>0</v>
      </c>
      <c r="T654" s="63">
        <f>CompensationAnalysis[[#This Row],[Base Increase Amount $]]+CompensationAnalysis[[#This Row],[Current Base Salary]]</f>
        <v>0</v>
      </c>
      <c r="U654" s="67" t="str">
        <f>IFERROR(((CompensationAnalysis[[#This Row],[Current Base Salary]]+CompensationAnalysis[[#This Row],[Base Increase Amount $]]))/CompensationAnalysis[[#This Row],[Target Market Salary]],"")</f>
        <v/>
      </c>
      <c r="V654" s="28"/>
      <c r="X654" s="28"/>
    </row>
    <row r="655" spans="1:24" ht="13.8" x14ac:dyDescent="0.25">
      <c r="A655" s="8"/>
      <c r="B655" s="8"/>
      <c r="C655" s="8"/>
      <c r="D655" s="8"/>
      <c r="E655" s="8"/>
      <c r="F655" s="8"/>
      <c r="G655" s="10"/>
      <c r="H655" s="29" t="str">
        <f>IFERROR(VLOOKUP(F655,'Jobs to Benchmark'!#REF!,1,FALSE),"")</f>
        <v/>
      </c>
      <c r="I655" s="15"/>
      <c r="J655" s="63"/>
      <c r="K655" s="63"/>
      <c r="L655" s="64"/>
      <c r="M655" s="65"/>
      <c r="N655" s="63"/>
      <c r="O655" s="66" t="str">
        <f>IFERROR(CompensationAnalysis[[#This Row],[Salary Band Average]]/CompensationAnalysis[[#This Row],[Target Market Salary]],"")</f>
        <v/>
      </c>
      <c r="P655" s="67" t="str">
        <f t="shared" si="30"/>
        <v/>
      </c>
      <c r="Q655" s="63">
        <f>IFERROR(CompensationAnalysis[[#This Row],[Current Base Salary]]-CompensationAnalysis[[#This Row],[Target Market Salary]],"")</f>
        <v>0</v>
      </c>
      <c r="R655" s="12"/>
      <c r="S655" s="63">
        <f t="shared" si="31"/>
        <v>0</v>
      </c>
      <c r="T655" s="63">
        <f>CompensationAnalysis[[#This Row],[Base Increase Amount $]]+CompensationAnalysis[[#This Row],[Current Base Salary]]</f>
        <v>0</v>
      </c>
      <c r="U655" s="67" t="str">
        <f>IFERROR(((CompensationAnalysis[[#This Row],[Current Base Salary]]+CompensationAnalysis[[#This Row],[Base Increase Amount $]]))/CompensationAnalysis[[#This Row],[Target Market Salary]],"")</f>
        <v/>
      </c>
      <c r="V655" s="28"/>
      <c r="X655" s="28"/>
    </row>
    <row r="656" spans="1:24" ht="13.8" x14ac:dyDescent="0.25">
      <c r="A656" s="8"/>
      <c r="B656" s="8"/>
      <c r="C656" s="8"/>
      <c r="D656" s="8"/>
      <c r="E656" s="8"/>
      <c r="F656" s="8"/>
      <c r="G656" s="10"/>
      <c r="H656" s="29" t="str">
        <f>IFERROR(VLOOKUP(F656,'Jobs to Benchmark'!#REF!,1,FALSE),"")</f>
        <v/>
      </c>
      <c r="I656" s="15"/>
      <c r="J656" s="63"/>
      <c r="K656" s="63"/>
      <c r="L656" s="64"/>
      <c r="M656" s="65"/>
      <c r="N656" s="63"/>
      <c r="O656" s="66" t="str">
        <f>IFERROR(CompensationAnalysis[[#This Row],[Salary Band Average]]/CompensationAnalysis[[#This Row],[Target Market Salary]],"")</f>
        <v/>
      </c>
      <c r="P656" s="67" t="str">
        <f t="shared" si="30"/>
        <v/>
      </c>
      <c r="Q656" s="63">
        <f>IFERROR(CompensationAnalysis[[#This Row],[Current Base Salary]]-CompensationAnalysis[[#This Row],[Target Market Salary]],"")</f>
        <v>0</v>
      </c>
      <c r="R656" s="12"/>
      <c r="S656" s="63">
        <f t="shared" si="31"/>
        <v>0</v>
      </c>
      <c r="T656" s="63">
        <f>CompensationAnalysis[[#This Row],[Base Increase Amount $]]+CompensationAnalysis[[#This Row],[Current Base Salary]]</f>
        <v>0</v>
      </c>
      <c r="U656" s="67" t="str">
        <f>IFERROR(((CompensationAnalysis[[#This Row],[Current Base Salary]]+CompensationAnalysis[[#This Row],[Base Increase Amount $]]))/CompensationAnalysis[[#This Row],[Target Market Salary]],"")</f>
        <v/>
      </c>
      <c r="V656" s="28"/>
      <c r="X656" s="28"/>
    </row>
    <row r="657" spans="1:24" ht="13.8" x14ac:dyDescent="0.25">
      <c r="A657" s="8"/>
      <c r="B657" s="8"/>
      <c r="C657" s="8"/>
      <c r="D657" s="8"/>
      <c r="E657" s="8"/>
      <c r="F657" s="8"/>
      <c r="G657" s="10"/>
      <c r="H657" s="29" t="str">
        <f>IFERROR(VLOOKUP(F657,'Jobs to Benchmark'!#REF!,1,FALSE),"")</f>
        <v/>
      </c>
      <c r="I657" s="15"/>
      <c r="J657" s="63"/>
      <c r="K657" s="63"/>
      <c r="L657" s="64"/>
      <c r="M657" s="65"/>
      <c r="N657" s="63"/>
      <c r="O657" s="66" t="str">
        <f>IFERROR(CompensationAnalysis[[#This Row],[Salary Band Average]]/CompensationAnalysis[[#This Row],[Target Market Salary]],"")</f>
        <v/>
      </c>
      <c r="P657" s="67" t="str">
        <f t="shared" si="30"/>
        <v/>
      </c>
      <c r="Q657" s="63">
        <f>IFERROR(CompensationAnalysis[[#This Row],[Current Base Salary]]-CompensationAnalysis[[#This Row],[Target Market Salary]],"")</f>
        <v>0</v>
      </c>
      <c r="R657" s="12"/>
      <c r="S657" s="63">
        <f t="shared" si="31"/>
        <v>0</v>
      </c>
      <c r="T657" s="63">
        <f>CompensationAnalysis[[#This Row],[Base Increase Amount $]]+CompensationAnalysis[[#This Row],[Current Base Salary]]</f>
        <v>0</v>
      </c>
      <c r="U657" s="67" t="str">
        <f>IFERROR(((CompensationAnalysis[[#This Row],[Current Base Salary]]+CompensationAnalysis[[#This Row],[Base Increase Amount $]]))/CompensationAnalysis[[#This Row],[Target Market Salary]],"")</f>
        <v/>
      </c>
      <c r="V657" s="28"/>
      <c r="X657" s="28"/>
    </row>
    <row r="658" spans="1:24" ht="13.8" x14ac:dyDescent="0.25">
      <c r="A658" s="8"/>
      <c r="B658" s="8"/>
      <c r="C658" s="8"/>
      <c r="D658" s="8"/>
      <c r="E658" s="8"/>
      <c r="F658" s="8"/>
      <c r="G658" s="10"/>
      <c r="H658" s="29" t="str">
        <f>IFERROR(VLOOKUP(F658,'Jobs to Benchmark'!#REF!,1,FALSE),"")</f>
        <v/>
      </c>
      <c r="I658" s="15"/>
      <c r="J658" s="63"/>
      <c r="K658" s="63"/>
      <c r="L658" s="64"/>
      <c r="M658" s="65"/>
      <c r="N658" s="63"/>
      <c r="O658" s="66" t="str">
        <f>IFERROR(CompensationAnalysis[[#This Row],[Salary Band Average]]/CompensationAnalysis[[#This Row],[Target Market Salary]],"")</f>
        <v/>
      </c>
      <c r="P658" s="67" t="str">
        <f t="shared" si="30"/>
        <v/>
      </c>
      <c r="Q658" s="63">
        <f>IFERROR(CompensationAnalysis[[#This Row],[Current Base Salary]]-CompensationAnalysis[[#This Row],[Target Market Salary]],"")</f>
        <v>0</v>
      </c>
      <c r="R658" s="12"/>
      <c r="S658" s="63">
        <f t="shared" si="31"/>
        <v>0</v>
      </c>
      <c r="T658" s="63">
        <f>CompensationAnalysis[[#This Row],[Base Increase Amount $]]+CompensationAnalysis[[#This Row],[Current Base Salary]]</f>
        <v>0</v>
      </c>
      <c r="U658" s="67" t="str">
        <f>IFERROR(((CompensationAnalysis[[#This Row],[Current Base Salary]]+CompensationAnalysis[[#This Row],[Base Increase Amount $]]))/CompensationAnalysis[[#This Row],[Target Market Salary]],"")</f>
        <v/>
      </c>
      <c r="V658" s="28"/>
      <c r="X658" s="28"/>
    </row>
    <row r="659" spans="1:24" ht="13.8" x14ac:dyDescent="0.25">
      <c r="A659" s="8"/>
      <c r="B659" s="8"/>
      <c r="C659" s="8"/>
      <c r="D659" s="8"/>
      <c r="E659" s="8"/>
      <c r="F659" s="8"/>
      <c r="G659" s="10"/>
      <c r="H659" s="29" t="str">
        <f>IFERROR(VLOOKUP(F659,'Jobs to Benchmark'!#REF!,1,FALSE),"")</f>
        <v/>
      </c>
      <c r="I659" s="15"/>
      <c r="J659" s="63"/>
      <c r="K659" s="63"/>
      <c r="L659" s="64"/>
      <c r="M659" s="65"/>
      <c r="N659" s="63"/>
      <c r="O659" s="66" t="str">
        <f>IFERROR(CompensationAnalysis[[#This Row],[Salary Band Average]]/CompensationAnalysis[[#This Row],[Target Market Salary]],"")</f>
        <v/>
      </c>
      <c r="P659" s="67" t="str">
        <f t="shared" si="30"/>
        <v/>
      </c>
      <c r="Q659" s="63">
        <f>IFERROR(CompensationAnalysis[[#This Row],[Current Base Salary]]-CompensationAnalysis[[#This Row],[Target Market Salary]],"")</f>
        <v>0</v>
      </c>
      <c r="R659" s="12"/>
      <c r="S659" s="63">
        <f t="shared" si="31"/>
        <v>0</v>
      </c>
      <c r="T659" s="63">
        <f>CompensationAnalysis[[#This Row],[Base Increase Amount $]]+CompensationAnalysis[[#This Row],[Current Base Salary]]</f>
        <v>0</v>
      </c>
      <c r="U659" s="67" t="str">
        <f>IFERROR(((CompensationAnalysis[[#This Row],[Current Base Salary]]+CompensationAnalysis[[#This Row],[Base Increase Amount $]]))/CompensationAnalysis[[#This Row],[Target Market Salary]],"")</f>
        <v/>
      </c>
      <c r="V659" s="28"/>
      <c r="X659" s="28"/>
    </row>
    <row r="660" spans="1:24" ht="13.8" x14ac:dyDescent="0.25">
      <c r="A660" s="8"/>
      <c r="B660" s="8"/>
      <c r="C660" s="8"/>
      <c r="D660" s="8"/>
      <c r="E660" s="8"/>
      <c r="F660" s="8"/>
      <c r="G660" s="10"/>
      <c r="H660" s="29" t="str">
        <f>IFERROR(VLOOKUP(F660,'Jobs to Benchmark'!#REF!,1,FALSE),"")</f>
        <v/>
      </c>
      <c r="I660" s="15"/>
      <c r="J660" s="63"/>
      <c r="K660" s="63"/>
      <c r="L660" s="64"/>
      <c r="M660" s="65"/>
      <c r="N660" s="63"/>
      <c r="O660" s="66" t="str">
        <f>IFERROR(CompensationAnalysis[[#This Row],[Salary Band Average]]/CompensationAnalysis[[#This Row],[Target Market Salary]],"")</f>
        <v/>
      </c>
      <c r="P660" s="67" t="str">
        <f t="shared" si="30"/>
        <v/>
      </c>
      <c r="Q660" s="63">
        <f>IFERROR(CompensationAnalysis[[#This Row],[Current Base Salary]]-CompensationAnalysis[[#This Row],[Target Market Salary]],"")</f>
        <v>0</v>
      </c>
      <c r="R660" s="12"/>
      <c r="S660" s="63">
        <f t="shared" si="31"/>
        <v>0</v>
      </c>
      <c r="T660" s="63">
        <f>CompensationAnalysis[[#This Row],[Base Increase Amount $]]+CompensationAnalysis[[#This Row],[Current Base Salary]]</f>
        <v>0</v>
      </c>
      <c r="U660" s="67" t="str">
        <f>IFERROR(((CompensationAnalysis[[#This Row],[Current Base Salary]]+CompensationAnalysis[[#This Row],[Base Increase Amount $]]))/CompensationAnalysis[[#This Row],[Target Market Salary]],"")</f>
        <v/>
      </c>
      <c r="V660" s="28"/>
      <c r="X660" s="28"/>
    </row>
    <row r="661" spans="1:24" ht="13.8" x14ac:dyDescent="0.25">
      <c r="A661" s="8"/>
      <c r="B661" s="8"/>
      <c r="C661" s="8"/>
      <c r="D661" s="8"/>
      <c r="E661" s="8"/>
      <c r="F661" s="8"/>
      <c r="G661" s="10"/>
      <c r="H661" s="29" t="str">
        <f>IFERROR(VLOOKUP(F661,'Jobs to Benchmark'!#REF!,1,FALSE),"")</f>
        <v/>
      </c>
      <c r="I661" s="15"/>
      <c r="J661" s="63"/>
      <c r="K661" s="63"/>
      <c r="L661" s="64"/>
      <c r="M661" s="65"/>
      <c r="N661" s="63"/>
      <c r="O661" s="66" t="str">
        <f>IFERROR(CompensationAnalysis[[#This Row],[Salary Band Average]]/CompensationAnalysis[[#This Row],[Target Market Salary]],"")</f>
        <v/>
      </c>
      <c r="P661" s="67" t="str">
        <f t="shared" si="30"/>
        <v/>
      </c>
      <c r="Q661" s="63">
        <f>IFERROR(CompensationAnalysis[[#This Row],[Current Base Salary]]-CompensationAnalysis[[#This Row],[Target Market Salary]],"")</f>
        <v>0</v>
      </c>
      <c r="R661" s="12"/>
      <c r="S661" s="63">
        <f t="shared" si="31"/>
        <v>0</v>
      </c>
      <c r="T661" s="63">
        <f>CompensationAnalysis[[#This Row],[Base Increase Amount $]]+CompensationAnalysis[[#This Row],[Current Base Salary]]</f>
        <v>0</v>
      </c>
      <c r="U661" s="67" t="str">
        <f>IFERROR(((CompensationAnalysis[[#This Row],[Current Base Salary]]+CompensationAnalysis[[#This Row],[Base Increase Amount $]]))/CompensationAnalysis[[#This Row],[Target Market Salary]],"")</f>
        <v/>
      </c>
      <c r="V661" s="28"/>
      <c r="X661" s="28"/>
    </row>
    <row r="662" spans="1:24" ht="13.8" x14ac:dyDescent="0.25">
      <c r="A662" s="8"/>
      <c r="B662" s="8"/>
      <c r="C662" s="8"/>
      <c r="D662" s="8"/>
      <c r="E662" s="8"/>
      <c r="F662" s="8"/>
      <c r="G662" s="10"/>
      <c r="H662" s="29" t="str">
        <f>IFERROR(VLOOKUP(F662,'Jobs to Benchmark'!#REF!,1,FALSE),"")</f>
        <v/>
      </c>
      <c r="I662" s="15"/>
      <c r="J662" s="63"/>
      <c r="K662" s="63"/>
      <c r="L662" s="64"/>
      <c r="M662" s="65"/>
      <c r="N662" s="63"/>
      <c r="O662" s="66" t="str">
        <f>IFERROR(CompensationAnalysis[[#This Row],[Salary Band Average]]/CompensationAnalysis[[#This Row],[Target Market Salary]],"")</f>
        <v/>
      </c>
      <c r="P662" s="67" t="str">
        <f t="shared" si="30"/>
        <v/>
      </c>
      <c r="Q662" s="63">
        <f>IFERROR(CompensationAnalysis[[#This Row],[Current Base Salary]]-CompensationAnalysis[[#This Row],[Target Market Salary]],"")</f>
        <v>0</v>
      </c>
      <c r="R662" s="12"/>
      <c r="S662" s="63">
        <f t="shared" si="31"/>
        <v>0</v>
      </c>
      <c r="T662" s="63">
        <f>CompensationAnalysis[[#This Row],[Base Increase Amount $]]+CompensationAnalysis[[#This Row],[Current Base Salary]]</f>
        <v>0</v>
      </c>
      <c r="U662" s="67" t="str">
        <f>IFERROR(((CompensationAnalysis[[#This Row],[Current Base Salary]]+CompensationAnalysis[[#This Row],[Base Increase Amount $]]))/CompensationAnalysis[[#This Row],[Target Market Salary]],"")</f>
        <v/>
      </c>
      <c r="V662" s="28"/>
      <c r="X662" s="28"/>
    </row>
    <row r="663" spans="1:24" ht="13.8" x14ac:dyDescent="0.25">
      <c r="A663" s="8"/>
      <c r="B663" s="8"/>
      <c r="C663" s="8"/>
      <c r="D663" s="8"/>
      <c r="E663" s="8"/>
      <c r="F663" s="8"/>
      <c r="G663" s="10"/>
      <c r="H663" s="29" t="str">
        <f>IFERROR(VLOOKUP(F663,'Jobs to Benchmark'!#REF!,1,FALSE),"")</f>
        <v/>
      </c>
      <c r="I663" s="15"/>
      <c r="J663" s="63"/>
      <c r="K663" s="63"/>
      <c r="L663" s="64"/>
      <c r="M663" s="65"/>
      <c r="N663" s="63"/>
      <c r="O663" s="66" t="str">
        <f>IFERROR(CompensationAnalysis[[#This Row],[Salary Band Average]]/CompensationAnalysis[[#This Row],[Target Market Salary]],"")</f>
        <v/>
      </c>
      <c r="P663" s="67" t="str">
        <f t="shared" si="30"/>
        <v/>
      </c>
      <c r="Q663" s="63">
        <f>IFERROR(CompensationAnalysis[[#This Row],[Current Base Salary]]-CompensationAnalysis[[#This Row],[Target Market Salary]],"")</f>
        <v>0</v>
      </c>
      <c r="R663" s="12"/>
      <c r="S663" s="63">
        <f t="shared" si="31"/>
        <v>0</v>
      </c>
      <c r="T663" s="63">
        <f>CompensationAnalysis[[#This Row],[Base Increase Amount $]]+CompensationAnalysis[[#This Row],[Current Base Salary]]</f>
        <v>0</v>
      </c>
      <c r="U663" s="67" t="str">
        <f>IFERROR(((CompensationAnalysis[[#This Row],[Current Base Salary]]+CompensationAnalysis[[#This Row],[Base Increase Amount $]]))/CompensationAnalysis[[#This Row],[Target Market Salary]],"")</f>
        <v/>
      </c>
      <c r="V663" s="28"/>
      <c r="X663" s="28"/>
    </row>
    <row r="664" spans="1:24" ht="13.8" x14ac:dyDescent="0.25">
      <c r="A664" s="8"/>
      <c r="B664" s="8"/>
      <c r="C664" s="8"/>
      <c r="D664" s="8"/>
      <c r="E664" s="8"/>
      <c r="F664" s="8"/>
      <c r="G664" s="10"/>
      <c r="H664" s="29" t="str">
        <f>IFERROR(VLOOKUP(F664,'Jobs to Benchmark'!#REF!,1,FALSE),"")</f>
        <v/>
      </c>
      <c r="I664" s="15"/>
      <c r="J664" s="63"/>
      <c r="K664" s="63"/>
      <c r="L664" s="64"/>
      <c r="M664" s="65"/>
      <c r="N664" s="63"/>
      <c r="O664" s="66" t="str">
        <f>IFERROR(CompensationAnalysis[[#This Row],[Salary Band Average]]/CompensationAnalysis[[#This Row],[Target Market Salary]],"")</f>
        <v/>
      </c>
      <c r="P664" s="67" t="str">
        <f t="shared" si="30"/>
        <v/>
      </c>
      <c r="Q664" s="63">
        <f>IFERROR(CompensationAnalysis[[#This Row],[Current Base Salary]]-CompensationAnalysis[[#This Row],[Target Market Salary]],"")</f>
        <v>0</v>
      </c>
      <c r="R664" s="12"/>
      <c r="S664" s="63">
        <f t="shared" si="31"/>
        <v>0</v>
      </c>
      <c r="T664" s="63">
        <f>CompensationAnalysis[[#This Row],[Base Increase Amount $]]+CompensationAnalysis[[#This Row],[Current Base Salary]]</f>
        <v>0</v>
      </c>
      <c r="U664" s="67" t="str">
        <f>IFERROR(((CompensationAnalysis[[#This Row],[Current Base Salary]]+CompensationAnalysis[[#This Row],[Base Increase Amount $]]))/CompensationAnalysis[[#This Row],[Target Market Salary]],"")</f>
        <v/>
      </c>
      <c r="V664" s="28"/>
      <c r="X664" s="28"/>
    </row>
    <row r="665" spans="1:24" ht="13.8" x14ac:dyDescent="0.25">
      <c r="A665" s="8"/>
      <c r="B665" s="8"/>
      <c r="C665" s="8"/>
      <c r="D665" s="8"/>
      <c r="E665" s="8"/>
      <c r="F665" s="8"/>
      <c r="G665" s="10"/>
      <c r="H665" s="29" t="str">
        <f>IFERROR(VLOOKUP(F665,'Jobs to Benchmark'!#REF!,1,FALSE),"")</f>
        <v/>
      </c>
      <c r="I665" s="15"/>
      <c r="J665" s="63"/>
      <c r="K665" s="63"/>
      <c r="L665" s="64"/>
      <c r="M665" s="65"/>
      <c r="N665" s="63"/>
      <c r="O665" s="66" t="str">
        <f>IFERROR(CompensationAnalysis[[#This Row],[Salary Band Average]]/CompensationAnalysis[[#This Row],[Target Market Salary]],"")</f>
        <v/>
      </c>
      <c r="P665" s="67" t="str">
        <f t="shared" si="30"/>
        <v/>
      </c>
      <c r="Q665" s="63">
        <f>IFERROR(CompensationAnalysis[[#This Row],[Current Base Salary]]-CompensationAnalysis[[#This Row],[Target Market Salary]],"")</f>
        <v>0</v>
      </c>
      <c r="R665" s="12"/>
      <c r="S665" s="63">
        <f t="shared" si="31"/>
        <v>0</v>
      </c>
      <c r="T665" s="63">
        <f>CompensationAnalysis[[#This Row],[Base Increase Amount $]]+CompensationAnalysis[[#This Row],[Current Base Salary]]</f>
        <v>0</v>
      </c>
      <c r="U665" s="67" t="str">
        <f>IFERROR(((CompensationAnalysis[[#This Row],[Current Base Salary]]+CompensationAnalysis[[#This Row],[Base Increase Amount $]]))/CompensationAnalysis[[#This Row],[Target Market Salary]],"")</f>
        <v/>
      </c>
      <c r="V665" s="28"/>
      <c r="X665" s="28"/>
    </row>
    <row r="666" spans="1:24" ht="13.8" x14ac:dyDescent="0.25">
      <c r="A666" s="8"/>
      <c r="B666" s="8"/>
      <c r="C666" s="8"/>
      <c r="D666" s="8"/>
      <c r="E666" s="8"/>
      <c r="F666" s="8"/>
      <c r="G666" s="10"/>
      <c r="H666" s="29" t="str">
        <f>IFERROR(VLOOKUP(F666,'Jobs to Benchmark'!#REF!,1,FALSE),"")</f>
        <v/>
      </c>
      <c r="I666" s="15"/>
      <c r="J666" s="63"/>
      <c r="K666" s="63"/>
      <c r="L666" s="64"/>
      <c r="M666" s="65"/>
      <c r="N666" s="63"/>
      <c r="O666" s="66" t="str">
        <f>IFERROR(CompensationAnalysis[[#This Row],[Salary Band Average]]/CompensationAnalysis[[#This Row],[Target Market Salary]],"")</f>
        <v/>
      </c>
      <c r="P666" s="67" t="str">
        <f t="shared" si="30"/>
        <v/>
      </c>
      <c r="Q666" s="63">
        <f>IFERROR(CompensationAnalysis[[#This Row],[Current Base Salary]]-CompensationAnalysis[[#This Row],[Target Market Salary]],"")</f>
        <v>0</v>
      </c>
      <c r="R666" s="12"/>
      <c r="S666" s="63">
        <f t="shared" si="31"/>
        <v>0</v>
      </c>
      <c r="T666" s="63">
        <f>CompensationAnalysis[[#This Row],[Base Increase Amount $]]+CompensationAnalysis[[#This Row],[Current Base Salary]]</f>
        <v>0</v>
      </c>
      <c r="U666" s="67" t="str">
        <f>IFERROR(((CompensationAnalysis[[#This Row],[Current Base Salary]]+CompensationAnalysis[[#This Row],[Base Increase Amount $]]))/CompensationAnalysis[[#This Row],[Target Market Salary]],"")</f>
        <v/>
      </c>
      <c r="V666" s="28"/>
      <c r="X666" s="28"/>
    </row>
    <row r="667" spans="1:24" ht="13.8" x14ac:dyDescent="0.25">
      <c r="A667" s="8"/>
      <c r="B667" s="8"/>
      <c r="C667" s="8"/>
      <c r="D667" s="8"/>
      <c r="E667" s="8"/>
      <c r="F667" s="8"/>
      <c r="G667" s="10"/>
      <c r="H667" s="29" t="str">
        <f>IFERROR(VLOOKUP(F667,'Jobs to Benchmark'!#REF!,1,FALSE),"")</f>
        <v/>
      </c>
      <c r="I667" s="15"/>
      <c r="J667" s="63"/>
      <c r="K667" s="63"/>
      <c r="L667" s="64"/>
      <c r="M667" s="65"/>
      <c r="N667" s="63"/>
      <c r="O667" s="66" t="str">
        <f>IFERROR(CompensationAnalysis[[#This Row],[Salary Band Average]]/CompensationAnalysis[[#This Row],[Target Market Salary]],"")</f>
        <v/>
      </c>
      <c r="P667" s="67" t="str">
        <f t="shared" si="30"/>
        <v/>
      </c>
      <c r="Q667" s="63">
        <f>IFERROR(CompensationAnalysis[[#This Row],[Current Base Salary]]-CompensationAnalysis[[#This Row],[Target Market Salary]],"")</f>
        <v>0</v>
      </c>
      <c r="R667" s="12"/>
      <c r="S667" s="63">
        <f t="shared" si="31"/>
        <v>0</v>
      </c>
      <c r="T667" s="63">
        <f>CompensationAnalysis[[#This Row],[Base Increase Amount $]]+CompensationAnalysis[[#This Row],[Current Base Salary]]</f>
        <v>0</v>
      </c>
      <c r="U667" s="67" t="str">
        <f>IFERROR(((CompensationAnalysis[[#This Row],[Current Base Salary]]+CompensationAnalysis[[#This Row],[Base Increase Amount $]]))/CompensationAnalysis[[#This Row],[Target Market Salary]],"")</f>
        <v/>
      </c>
      <c r="V667" s="28"/>
      <c r="X667" s="28"/>
    </row>
    <row r="668" spans="1:24" ht="13.8" x14ac:dyDescent="0.25">
      <c r="A668" s="8"/>
      <c r="B668" s="8"/>
      <c r="C668" s="8"/>
      <c r="D668" s="8"/>
      <c r="E668" s="8"/>
      <c r="F668" s="8"/>
      <c r="G668" s="10"/>
      <c r="H668" s="29" t="str">
        <f>IFERROR(VLOOKUP(F668,'Jobs to Benchmark'!#REF!,1,FALSE),"")</f>
        <v/>
      </c>
      <c r="I668" s="15"/>
      <c r="J668" s="63"/>
      <c r="K668" s="63"/>
      <c r="L668" s="64"/>
      <c r="M668" s="65"/>
      <c r="N668" s="63"/>
      <c r="O668" s="66" t="str">
        <f>IFERROR(CompensationAnalysis[[#This Row],[Salary Band Average]]/CompensationAnalysis[[#This Row],[Target Market Salary]],"")</f>
        <v/>
      </c>
      <c r="P668" s="67" t="str">
        <f t="shared" si="30"/>
        <v/>
      </c>
      <c r="Q668" s="63">
        <f>IFERROR(CompensationAnalysis[[#This Row],[Current Base Salary]]-CompensationAnalysis[[#This Row],[Target Market Salary]],"")</f>
        <v>0</v>
      </c>
      <c r="R668" s="12"/>
      <c r="S668" s="63">
        <f t="shared" si="31"/>
        <v>0</v>
      </c>
      <c r="T668" s="63">
        <f>CompensationAnalysis[[#This Row],[Base Increase Amount $]]+CompensationAnalysis[[#This Row],[Current Base Salary]]</f>
        <v>0</v>
      </c>
      <c r="U668" s="67" t="str">
        <f>IFERROR(((CompensationAnalysis[[#This Row],[Current Base Salary]]+CompensationAnalysis[[#This Row],[Base Increase Amount $]]))/CompensationAnalysis[[#This Row],[Target Market Salary]],"")</f>
        <v/>
      </c>
      <c r="V668" s="28"/>
      <c r="X668" s="28"/>
    </row>
    <row r="669" spans="1:24" ht="13.8" x14ac:dyDescent="0.25">
      <c r="A669" s="8"/>
      <c r="B669" s="8"/>
      <c r="C669" s="8"/>
      <c r="D669" s="8"/>
      <c r="E669" s="8"/>
      <c r="F669" s="8"/>
      <c r="G669" s="10"/>
      <c r="H669" s="29" t="str">
        <f>IFERROR(VLOOKUP(F669,'Jobs to Benchmark'!#REF!,1,FALSE),"")</f>
        <v/>
      </c>
      <c r="I669" s="15"/>
      <c r="J669" s="63"/>
      <c r="K669" s="63"/>
      <c r="L669" s="64"/>
      <c r="M669" s="65"/>
      <c r="N669" s="63"/>
      <c r="O669" s="66" t="str">
        <f>IFERROR(CompensationAnalysis[[#This Row],[Salary Band Average]]/CompensationAnalysis[[#This Row],[Target Market Salary]],"")</f>
        <v/>
      </c>
      <c r="P669" s="67" t="str">
        <f t="shared" si="30"/>
        <v/>
      </c>
      <c r="Q669" s="63">
        <f>IFERROR(CompensationAnalysis[[#This Row],[Current Base Salary]]-CompensationAnalysis[[#This Row],[Target Market Salary]],"")</f>
        <v>0</v>
      </c>
      <c r="R669" s="12"/>
      <c r="S669" s="63">
        <f t="shared" si="31"/>
        <v>0</v>
      </c>
      <c r="T669" s="63">
        <f>CompensationAnalysis[[#This Row],[Base Increase Amount $]]+CompensationAnalysis[[#This Row],[Current Base Salary]]</f>
        <v>0</v>
      </c>
      <c r="U669" s="67" t="str">
        <f>IFERROR(((CompensationAnalysis[[#This Row],[Current Base Salary]]+CompensationAnalysis[[#This Row],[Base Increase Amount $]]))/CompensationAnalysis[[#This Row],[Target Market Salary]],"")</f>
        <v/>
      </c>
      <c r="V669" s="28"/>
      <c r="X669" s="28"/>
    </row>
    <row r="670" spans="1:24" ht="13.8" x14ac:dyDescent="0.25">
      <c r="A670" s="8"/>
      <c r="B670" s="8"/>
      <c r="C670" s="8"/>
      <c r="D670" s="8"/>
      <c r="E670" s="8"/>
      <c r="F670" s="8"/>
      <c r="G670" s="10"/>
      <c r="H670" s="29" t="str">
        <f>IFERROR(VLOOKUP(F670,'Jobs to Benchmark'!#REF!,1,FALSE),"")</f>
        <v/>
      </c>
      <c r="I670" s="15"/>
      <c r="J670" s="63"/>
      <c r="K670" s="63"/>
      <c r="L670" s="64"/>
      <c r="M670" s="65"/>
      <c r="N670" s="63"/>
      <c r="O670" s="66" t="str">
        <f>IFERROR(CompensationAnalysis[[#This Row],[Salary Band Average]]/CompensationAnalysis[[#This Row],[Target Market Salary]],"")</f>
        <v/>
      </c>
      <c r="P670" s="67" t="str">
        <f t="shared" si="30"/>
        <v/>
      </c>
      <c r="Q670" s="63">
        <f>IFERROR(CompensationAnalysis[[#This Row],[Current Base Salary]]-CompensationAnalysis[[#This Row],[Target Market Salary]],"")</f>
        <v>0</v>
      </c>
      <c r="R670" s="12"/>
      <c r="S670" s="63">
        <f t="shared" si="31"/>
        <v>0</v>
      </c>
      <c r="T670" s="63">
        <f>CompensationAnalysis[[#This Row],[Base Increase Amount $]]+CompensationAnalysis[[#This Row],[Current Base Salary]]</f>
        <v>0</v>
      </c>
      <c r="U670" s="67" t="str">
        <f>IFERROR(((CompensationAnalysis[[#This Row],[Current Base Salary]]+CompensationAnalysis[[#This Row],[Base Increase Amount $]]))/CompensationAnalysis[[#This Row],[Target Market Salary]],"")</f>
        <v/>
      </c>
      <c r="V670" s="28"/>
      <c r="X670" s="28"/>
    </row>
    <row r="671" spans="1:24" ht="13.8" x14ac:dyDescent="0.25">
      <c r="A671" s="8"/>
      <c r="B671" s="8"/>
      <c r="C671" s="8"/>
      <c r="D671" s="8"/>
      <c r="E671" s="8"/>
      <c r="F671" s="8"/>
      <c r="G671" s="10"/>
      <c r="H671" s="29" t="str">
        <f>IFERROR(VLOOKUP(F671,'Jobs to Benchmark'!#REF!,1,FALSE),"")</f>
        <v/>
      </c>
      <c r="I671" s="15"/>
      <c r="J671" s="63"/>
      <c r="K671" s="63"/>
      <c r="L671" s="64"/>
      <c r="M671" s="65"/>
      <c r="N671" s="63"/>
      <c r="O671" s="66" t="str">
        <f>IFERROR(CompensationAnalysis[[#This Row],[Salary Band Average]]/CompensationAnalysis[[#This Row],[Target Market Salary]],"")</f>
        <v/>
      </c>
      <c r="P671" s="67" t="str">
        <f t="shared" si="30"/>
        <v/>
      </c>
      <c r="Q671" s="63">
        <f>IFERROR(CompensationAnalysis[[#This Row],[Current Base Salary]]-CompensationAnalysis[[#This Row],[Target Market Salary]],"")</f>
        <v>0</v>
      </c>
      <c r="R671" s="12"/>
      <c r="S671" s="63">
        <f t="shared" si="31"/>
        <v>0</v>
      </c>
      <c r="T671" s="63">
        <f>CompensationAnalysis[[#This Row],[Base Increase Amount $]]+CompensationAnalysis[[#This Row],[Current Base Salary]]</f>
        <v>0</v>
      </c>
      <c r="U671" s="67" t="str">
        <f>IFERROR(((CompensationAnalysis[[#This Row],[Current Base Salary]]+CompensationAnalysis[[#This Row],[Base Increase Amount $]]))/CompensationAnalysis[[#This Row],[Target Market Salary]],"")</f>
        <v/>
      </c>
      <c r="V671" s="28"/>
      <c r="X671" s="28"/>
    </row>
    <row r="672" spans="1:24" ht="13.8" x14ac:dyDescent="0.25">
      <c r="A672" s="8"/>
      <c r="B672" s="8"/>
      <c r="C672" s="8"/>
      <c r="D672" s="8"/>
      <c r="E672" s="8"/>
      <c r="F672" s="8"/>
      <c r="G672" s="10"/>
      <c r="H672" s="29" t="str">
        <f>IFERROR(VLOOKUP(F672,'Jobs to Benchmark'!#REF!,1,FALSE),"")</f>
        <v/>
      </c>
      <c r="I672" s="15"/>
      <c r="J672" s="63"/>
      <c r="K672" s="63"/>
      <c r="L672" s="64"/>
      <c r="M672" s="65"/>
      <c r="N672" s="63"/>
      <c r="O672" s="66" t="str">
        <f>IFERROR(CompensationAnalysis[[#This Row],[Salary Band Average]]/CompensationAnalysis[[#This Row],[Target Market Salary]],"")</f>
        <v/>
      </c>
      <c r="P672" s="67" t="str">
        <f t="shared" si="30"/>
        <v/>
      </c>
      <c r="Q672" s="63">
        <f>IFERROR(CompensationAnalysis[[#This Row],[Current Base Salary]]-CompensationAnalysis[[#This Row],[Target Market Salary]],"")</f>
        <v>0</v>
      </c>
      <c r="R672" s="12"/>
      <c r="S672" s="63">
        <f t="shared" si="31"/>
        <v>0</v>
      </c>
      <c r="T672" s="63">
        <f>CompensationAnalysis[[#This Row],[Base Increase Amount $]]+CompensationAnalysis[[#This Row],[Current Base Salary]]</f>
        <v>0</v>
      </c>
      <c r="U672" s="67" t="str">
        <f>IFERROR(((CompensationAnalysis[[#This Row],[Current Base Salary]]+CompensationAnalysis[[#This Row],[Base Increase Amount $]]))/CompensationAnalysis[[#This Row],[Target Market Salary]],"")</f>
        <v/>
      </c>
      <c r="V672" s="28"/>
      <c r="X672" s="28"/>
    </row>
    <row r="673" spans="1:24" ht="13.8" x14ac:dyDescent="0.25">
      <c r="A673" s="8"/>
      <c r="B673" s="8"/>
      <c r="C673" s="8"/>
      <c r="D673" s="8"/>
      <c r="E673" s="8"/>
      <c r="F673" s="8"/>
      <c r="G673" s="10"/>
      <c r="H673" s="29" t="str">
        <f>IFERROR(VLOOKUP(F673,'Jobs to Benchmark'!#REF!,1,FALSE),"")</f>
        <v/>
      </c>
      <c r="I673" s="15"/>
      <c r="J673" s="63"/>
      <c r="K673" s="63"/>
      <c r="L673" s="64"/>
      <c r="M673" s="65"/>
      <c r="N673" s="63"/>
      <c r="O673" s="66" t="str">
        <f>IFERROR(CompensationAnalysis[[#This Row],[Salary Band Average]]/CompensationAnalysis[[#This Row],[Target Market Salary]],"")</f>
        <v/>
      </c>
      <c r="P673" s="67" t="str">
        <f t="shared" si="30"/>
        <v/>
      </c>
      <c r="Q673" s="63">
        <f>IFERROR(CompensationAnalysis[[#This Row],[Current Base Salary]]-CompensationAnalysis[[#This Row],[Target Market Salary]],"")</f>
        <v>0</v>
      </c>
      <c r="R673" s="12"/>
      <c r="S673" s="63">
        <f t="shared" si="31"/>
        <v>0</v>
      </c>
      <c r="T673" s="63">
        <f>CompensationAnalysis[[#This Row],[Base Increase Amount $]]+CompensationAnalysis[[#This Row],[Current Base Salary]]</f>
        <v>0</v>
      </c>
      <c r="U673" s="67" t="str">
        <f>IFERROR(((CompensationAnalysis[[#This Row],[Current Base Salary]]+CompensationAnalysis[[#This Row],[Base Increase Amount $]]))/CompensationAnalysis[[#This Row],[Target Market Salary]],"")</f>
        <v/>
      </c>
      <c r="V673" s="28"/>
      <c r="X673" s="28"/>
    </row>
    <row r="674" spans="1:24" ht="13.8" x14ac:dyDescent="0.25">
      <c r="A674" s="8"/>
      <c r="B674" s="8"/>
      <c r="C674" s="8"/>
      <c r="D674" s="8"/>
      <c r="E674" s="8"/>
      <c r="F674" s="8"/>
      <c r="G674" s="10"/>
      <c r="H674" s="29" t="str">
        <f>IFERROR(VLOOKUP(F674,'Jobs to Benchmark'!#REF!,1,FALSE),"")</f>
        <v/>
      </c>
      <c r="I674" s="15"/>
      <c r="J674" s="63"/>
      <c r="K674" s="63"/>
      <c r="L674" s="64"/>
      <c r="M674" s="65"/>
      <c r="N674" s="63"/>
      <c r="O674" s="66" t="str">
        <f>IFERROR(CompensationAnalysis[[#This Row],[Salary Band Average]]/CompensationAnalysis[[#This Row],[Target Market Salary]],"")</f>
        <v/>
      </c>
      <c r="P674" s="67" t="str">
        <f t="shared" si="30"/>
        <v/>
      </c>
      <c r="Q674" s="63">
        <f>IFERROR(CompensationAnalysis[[#This Row],[Current Base Salary]]-CompensationAnalysis[[#This Row],[Target Market Salary]],"")</f>
        <v>0</v>
      </c>
      <c r="R674" s="12"/>
      <c r="S674" s="63">
        <f t="shared" si="31"/>
        <v>0</v>
      </c>
      <c r="T674" s="63">
        <f>CompensationAnalysis[[#This Row],[Base Increase Amount $]]+CompensationAnalysis[[#This Row],[Current Base Salary]]</f>
        <v>0</v>
      </c>
      <c r="U674" s="67" t="str">
        <f>IFERROR(((CompensationAnalysis[[#This Row],[Current Base Salary]]+CompensationAnalysis[[#This Row],[Base Increase Amount $]]))/CompensationAnalysis[[#This Row],[Target Market Salary]],"")</f>
        <v/>
      </c>
      <c r="V674" s="28"/>
      <c r="X674" s="28"/>
    </row>
    <row r="675" spans="1:24" ht="13.8" x14ac:dyDescent="0.25">
      <c r="A675" s="8"/>
      <c r="B675" s="8"/>
      <c r="C675" s="8"/>
      <c r="D675" s="8"/>
      <c r="E675" s="8"/>
      <c r="F675" s="8"/>
      <c r="G675" s="10"/>
      <c r="H675" s="29" t="str">
        <f>IFERROR(VLOOKUP(F675,'Jobs to Benchmark'!#REF!,1,FALSE),"")</f>
        <v/>
      </c>
      <c r="I675" s="15"/>
      <c r="J675" s="63"/>
      <c r="K675" s="63"/>
      <c r="L675" s="64"/>
      <c r="M675" s="65"/>
      <c r="N675" s="63"/>
      <c r="O675" s="66" t="str">
        <f>IFERROR(CompensationAnalysis[[#This Row],[Salary Band Average]]/CompensationAnalysis[[#This Row],[Target Market Salary]],"")</f>
        <v/>
      </c>
      <c r="P675" s="67" t="str">
        <f t="shared" si="30"/>
        <v/>
      </c>
      <c r="Q675" s="63">
        <f>IFERROR(CompensationAnalysis[[#This Row],[Current Base Salary]]-CompensationAnalysis[[#This Row],[Target Market Salary]],"")</f>
        <v>0</v>
      </c>
      <c r="R675" s="12"/>
      <c r="S675" s="63">
        <f t="shared" si="31"/>
        <v>0</v>
      </c>
      <c r="T675" s="63">
        <f>CompensationAnalysis[[#This Row],[Base Increase Amount $]]+CompensationAnalysis[[#This Row],[Current Base Salary]]</f>
        <v>0</v>
      </c>
      <c r="U675" s="67" t="str">
        <f>IFERROR(((CompensationAnalysis[[#This Row],[Current Base Salary]]+CompensationAnalysis[[#This Row],[Base Increase Amount $]]))/CompensationAnalysis[[#This Row],[Target Market Salary]],"")</f>
        <v/>
      </c>
      <c r="V675" s="28"/>
      <c r="X675" s="28"/>
    </row>
    <row r="676" spans="1:24" ht="13.8" x14ac:dyDescent="0.25">
      <c r="A676" s="8"/>
      <c r="B676" s="8"/>
      <c r="C676" s="8"/>
      <c r="D676" s="8"/>
      <c r="E676" s="8"/>
      <c r="F676" s="8"/>
      <c r="G676" s="10"/>
      <c r="H676" s="29" t="str">
        <f>IFERROR(VLOOKUP(F676,'Jobs to Benchmark'!#REF!,1,FALSE),"")</f>
        <v/>
      </c>
      <c r="I676" s="15"/>
      <c r="J676" s="63"/>
      <c r="K676" s="63"/>
      <c r="L676" s="64"/>
      <c r="M676" s="65"/>
      <c r="N676" s="63"/>
      <c r="O676" s="66" t="str">
        <f>IFERROR(CompensationAnalysis[[#This Row],[Salary Band Average]]/CompensationAnalysis[[#This Row],[Target Market Salary]],"")</f>
        <v/>
      </c>
      <c r="P676" s="67" t="str">
        <f t="shared" si="30"/>
        <v/>
      </c>
      <c r="Q676" s="63">
        <f>IFERROR(CompensationAnalysis[[#This Row],[Current Base Salary]]-CompensationAnalysis[[#This Row],[Target Market Salary]],"")</f>
        <v>0</v>
      </c>
      <c r="R676" s="12"/>
      <c r="S676" s="63">
        <f t="shared" si="31"/>
        <v>0</v>
      </c>
      <c r="T676" s="63">
        <f>CompensationAnalysis[[#This Row],[Base Increase Amount $]]+CompensationAnalysis[[#This Row],[Current Base Salary]]</f>
        <v>0</v>
      </c>
      <c r="U676" s="67" t="str">
        <f>IFERROR(((CompensationAnalysis[[#This Row],[Current Base Salary]]+CompensationAnalysis[[#This Row],[Base Increase Amount $]]))/CompensationAnalysis[[#This Row],[Target Market Salary]],"")</f>
        <v/>
      </c>
      <c r="V676" s="28"/>
      <c r="X676" s="28"/>
    </row>
    <row r="677" spans="1:24" ht="13.8" x14ac:dyDescent="0.25">
      <c r="A677" s="8"/>
      <c r="B677" s="8"/>
      <c r="C677" s="8"/>
      <c r="D677" s="8"/>
      <c r="E677" s="8"/>
      <c r="F677" s="8"/>
      <c r="G677" s="10"/>
      <c r="H677" s="29" t="str">
        <f>IFERROR(VLOOKUP(F677,'Jobs to Benchmark'!#REF!,1,FALSE),"")</f>
        <v/>
      </c>
      <c r="I677" s="15"/>
      <c r="J677" s="63"/>
      <c r="K677" s="63"/>
      <c r="L677" s="64"/>
      <c r="M677" s="65"/>
      <c r="N677" s="63"/>
      <c r="O677" s="66" t="str">
        <f>IFERROR(CompensationAnalysis[[#This Row],[Salary Band Average]]/CompensationAnalysis[[#This Row],[Target Market Salary]],"")</f>
        <v/>
      </c>
      <c r="P677" s="67" t="str">
        <f t="shared" si="30"/>
        <v/>
      </c>
      <c r="Q677" s="63">
        <f>IFERROR(CompensationAnalysis[[#This Row],[Current Base Salary]]-CompensationAnalysis[[#This Row],[Target Market Salary]],"")</f>
        <v>0</v>
      </c>
      <c r="R677" s="12"/>
      <c r="S677" s="63">
        <f t="shared" si="31"/>
        <v>0</v>
      </c>
      <c r="T677" s="63">
        <f>CompensationAnalysis[[#This Row],[Base Increase Amount $]]+CompensationAnalysis[[#This Row],[Current Base Salary]]</f>
        <v>0</v>
      </c>
      <c r="U677" s="67" t="str">
        <f>IFERROR(((CompensationAnalysis[[#This Row],[Current Base Salary]]+CompensationAnalysis[[#This Row],[Base Increase Amount $]]))/CompensationAnalysis[[#This Row],[Target Market Salary]],"")</f>
        <v/>
      </c>
      <c r="V677" s="28"/>
      <c r="X677" s="28"/>
    </row>
    <row r="678" spans="1:24" ht="13.8" x14ac:dyDescent="0.25">
      <c r="A678" s="8"/>
      <c r="B678" s="8"/>
      <c r="C678" s="8"/>
      <c r="D678" s="8"/>
      <c r="E678" s="8"/>
      <c r="F678" s="8"/>
      <c r="G678" s="10"/>
      <c r="H678" s="29" t="str">
        <f>IFERROR(VLOOKUP(F678,'Jobs to Benchmark'!#REF!,1,FALSE),"")</f>
        <v/>
      </c>
      <c r="I678" s="15"/>
      <c r="J678" s="63"/>
      <c r="K678" s="63"/>
      <c r="L678" s="64"/>
      <c r="M678" s="65"/>
      <c r="N678" s="63"/>
      <c r="O678" s="66" t="str">
        <f>IFERROR(CompensationAnalysis[[#This Row],[Salary Band Average]]/CompensationAnalysis[[#This Row],[Target Market Salary]],"")</f>
        <v/>
      </c>
      <c r="P678" s="67" t="str">
        <f t="shared" si="30"/>
        <v/>
      </c>
      <c r="Q678" s="63">
        <f>IFERROR(CompensationAnalysis[[#This Row],[Current Base Salary]]-CompensationAnalysis[[#This Row],[Target Market Salary]],"")</f>
        <v>0</v>
      </c>
      <c r="R678" s="12"/>
      <c r="S678" s="63">
        <f t="shared" si="31"/>
        <v>0</v>
      </c>
      <c r="T678" s="63">
        <f>CompensationAnalysis[[#This Row],[Base Increase Amount $]]+CompensationAnalysis[[#This Row],[Current Base Salary]]</f>
        <v>0</v>
      </c>
      <c r="U678" s="67" t="str">
        <f>IFERROR(((CompensationAnalysis[[#This Row],[Current Base Salary]]+CompensationAnalysis[[#This Row],[Base Increase Amount $]]))/CompensationAnalysis[[#This Row],[Target Market Salary]],"")</f>
        <v/>
      </c>
      <c r="V678" s="28"/>
      <c r="X678" s="28"/>
    </row>
    <row r="679" spans="1:24" ht="13.8" x14ac:dyDescent="0.25">
      <c r="A679" s="8"/>
      <c r="B679" s="8"/>
      <c r="C679" s="8"/>
      <c r="D679" s="8"/>
      <c r="E679" s="8"/>
      <c r="F679" s="8"/>
      <c r="G679" s="10"/>
      <c r="H679" s="29" t="str">
        <f>IFERROR(VLOOKUP(F679,'Jobs to Benchmark'!#REF!,1,FALSE),"")</f>
        <v/>
      </c>
      <c r="I679" s="15"/>
      <c r="J679" s="63"/>
      <c r="K679" s="63"/>
      <c r="L679" s="64"/>
      <c r="M679" s="65"/>
      <c r="N679" s="63"/>
      <c r="O679" s="66" t="str">
        <f>IFERROR(CompensationAnalysis[[#This Row],[Salary Band Average]]/CompensationAnalysis[[#This Row],[Target Market Salary]],"")</f>
        <v/>
      </c>
      <c r="P679" s="67" t="str">
        <f t="shared" si="30"/>
        <v/>
      </c>
      <c r="Q679" s="63">
        <f>IFERROR(CompensationAnalysis[[#This Row],[Current Base Salary]]-CompensationAnalysis[[#This Row],[Target Market Salary]],"")</f>
        <v>0</v>
      </c>
      <c r="R679" s="12"/>
      <c r="S679" s="63">
        <f t="shared" si="31"/>
        <v>0</v>
      </c>
      <c r="T679" s="63">
        <f>CompensationAnalysis[[#This Row],[Base Increase Amount $]]+CompensationAnalysis[[#This Row],[Current Base Salary]]</f>
        <v>0</v>
      </c>
      <c r="U679" s="67" t="str">
        <f>IFERROR(((CompensationAnalysis[[#This Row],[Current Base Salary]]+CompensationAnalysis[[#This Row],[Base Increase Amount $]]))/CompensationAnalysis[[#This Row],[Target Market Salary]],"")</f>
        <v/>
      </c>
      <c r="V679" s="28"/>
      <c r="X679" s="28"/>
    </row>
    <row r="680" spans="1:24" ht="13.8" x14ac:dyDescent="0.25">
      <c r="A680" s="8"/>
      <c r="B680" s="8"/>
      <c r="C680" s="8"/>
      <c r="D680" s="8"/>
      <c r="E680" s="8"/>
      <c r="F680" s="8"/>
      <c r="G680" s="10"/>
      <c r="H680" s="29" t="str">
        <f>IFERROR(VLOOKUP(F680,'Jobs to Benchmark'!#REF!,1,FALSE),"")</f>
        <v/>
      </c>
      <c r="I680" s="15"/>
      <c r="J680" s="63"/>
      <c r="K680" s="63"/>
      <c r="L680" s="64"/>
      <c r="M680" s="65"/>
      <c r="N680" s="63"/>
      <c r="O680" s="66" t="str">
        <f>IFERROR(CompensationAnalysis[[#This Row],[Salary Band Average]]/CompensationAnalysis[[#This Row],[Target Market Salary]],"")</f>
        <v/>
      </c>
      <c r="P680" s="67" t="str">
        <f t="shared" si="30"/>
        <v/>
      </c>
      <c r="Q680" s="63">
        <f>IFERROR(CompensationAnalysis[[#This Row],[Current Base Salary]]-CompensationAnalysis[[#This Row],[Target Market Salary]],"")</f>
        <v>0</v>
      </c>
      <c r="R680" s="12"/>
      <c r="S680" s="63">
        <f t="shared" si="31"/>
        <v>0</v>
      </c>
      <c r="T680" s="63">
        <f>CompensationAnalysis[[#This Row],[Base Increase Amount $]]+CompensationAnalysis[[#This Row],[Current Base Salary]]</f>
        <v>0</v>
      </c>
      <c r="U680" s="67" t="str">
        <f>IFERROR(((CompensationAnalysis[[#This Row],[Current Base Salary]]+CompensationAnalysis[[#This Row],[Base Increase Amount $]]))/CompensationAnalysis[[#This Row],[Target Market Salary]],"")</f>
        <v/>
      </c>
      <c r="V680" s="28"/>
      <c r="X680" s="28"/>
    </row>
    <row r="681" spans="1:24" ht="13.8" x14ac:dyDescent="0.25">
      <c r="A681" s="8"/>
      <c r="B681" s="8"/>
      <c r="C681" s="8"/>
      <c r="D681" s="8"/>
      <c r="E681" s="8"/>
      <c r="F681" s="8"/>
      <c r="G681" s="10"/>
      <c r="H681" s="29" t="str">
        <f>IFERROR(VLOOKUP(F681,'Jobs to Benchmark'!#REF!,1,FALSE),"")</f>
        <v/>
      </c>
      <c r="I681" s="15"/>
      <c r="J681" s="63"/>
      <c r="K681" s="63"/>
      <c r="L681" s="64"/>
      <c r="M681" s="65"/>
      <c r="N681" s="63"/>
      <c r="O681" s="66" t="str">
        <f>IFERROR(CompensationAnalysis[[#This Row],[Salary Band Average]]/CompensationAnalysis[[#This Row],[Target Market Salary]],"")</f>
        <v/>
      </c>
      <c r="P681" s="67" t="str">
        <f t="shared" si="30"/>
        <v/>
      </c>
      <c r="Q681" s="63">
        <f>IFERROR(CompensationAnalysis[[#This Row],[Current Base Salary]]-CompensationAnalysis[[#This Row],[Target Market Salary]],"")</f>
        <v>0</v>
      </c>
      <c r="R681" s="12"/>
      <c r="S681" s="63">
        <f t="shared" si="31"/>
        <v>0</v>
      </c>
      <c r="T681" s="63">
        <f>CompensationAnalysis[[#This Row],[Base Increase Amount $]]+CompensationAnalysis[[#This Row],[Current Base Salary]]</f>
        <v>0</v>
      </c>
      <c r="U681" s="67" t="str">
        <f>IFERROR(((CompensationAnalysis[[#This Row],[Current Base Salary]]+CompensationAnalysis[[#This Row],[Base Increase Amount $]]))/CompensationAnalysis[[#This Row],[Target Market Salary]],"")</f>
        <v/>
      </c>
      <c r="V681" s="28"/>
      <c r="X681" s="28"/>
    </row>
    <row r="682" spans="1:24" ht="13.8" x14ac:dyDescent="0.25">
      <c r="A682" s="8"/>
      <c r="B682" s="8"/>
      <c r="C682" s="8"/>
      <c r="D682" s="8"/>
      <c r="E682" s="8"/>
      <c r="F682" s="8"/>
      <c r="G682" s="10"/>
      <c r="H682" s="29" t="str">
        <f>IFERROR(VLOOKUP(F682,'Jobs to Benchmark'!#REF!,1,FALSE),"")</f>
        <v/>
      </c>
      <c r="I682" s="15"/>
      <c r="J682" s="63"/>
      <c r="K682" s="63"/>
      <c r="L682" s="64"/>
      <c r="M682" s="65"/>
      <c r="N682" s="63"/>
      <c r="O682" s="66" t="str">
        <f>IFERROR(CompensationAnalysis[[#This Row],[Salary Band Average]]/CompensationAnalysis[[#This Row],[Target Market Salary]],"")</f>
        <v/>
      </c>
      <c r="P682" s="67" t="str">
        <f t="shared" si="30"/>
        <v/>
      </c>
      <c r="Q682" s="63">
        <f>IFERROR(CompensationAnalysis[[#This Row],[Current Base Salary]]-CompensationAnalysis[[#This Row],[Target Market Salary]],"")</f>
        <v>0</v>
      </c>
      <c r="R682" s="12"/>
      <c r="S682" s="63">
        <f t="shared" si="31"/>
        <v>0</v>
      </c>
      <c r="T682" s="63">
        <f>CompensationAnalysis[[#This Row],[Base Increase Amount $]]+CompensationAnalysis[[#This Row],[Current Base Salary]]</f>
        <v>0</v>
      </c>
      <c r="U682" s="67" t="str">
        <f>IFERROR(((CompensationAnalysis[[#This Row],[Current Base Salary]]+CompensationAnalysis[[#This Row],[Base Increase Amount $]]))/CompensationAnalysis[[#This Row],[Target Market Salary]],"")</f>
        <v/>
      </c>
      <c r="V682" s="28"/>
      <c r="X682" s="28"/>
    </row>
    <row r="683" spans="1:24" ht="13.8" x14ac:dyDescent="0.25">
      <c r="A683" s="8"/>
      <c r="B683" s="8"/>
      <c r="C683" s="8"/>
      <c r="D683" s="8"/>
      <c r="E683" s="8"/>
      <c r="F683" s="8"/>
      <c r="G683" s="10"/>
      <c r="H683" s="29" t="str">
        <f>IFERROR(VLOOKUP(F683,'Jobs to Benchmark'!#REF!,1,FALSE),"")</f>
        <v/>
      </c>
      <c r="I683" s="15"/>
      <c r="J683" s="63"/>
      <c r="K683" s="63"/>
      <c r="L683" s="64"/>
      <c r="M683" s="65"/>
      <c r="N683" s="63"/>
      <c r="O683" s="66" t="str">
        <f>IFERROR(CompensationAnalysis[[#This Row],[Salary Band Average]]/CompensationAnalysis[[#This Row],[Target Market Salary]],"")</f>
        <v/>
      </c>
      <c r="P683" s="67" t="str">
        <f t="shared" si="30"/>
        <v/>
      </c>
      <c r="Q683" s="63">
        <f>IFERROR(CompensationAnalysis[[#This Row],[Current Base Salary]]-CompensationAnalysis[[#This Row],[Target Market Salary]],"")</f>
        <v>0</v>
      </c>
      <c r="R683" s="12"/>
      <c r="S683" s="63">
        <f t="shared" si="31"/>
        <v>0</v>
      </c>
      <c r="T683" s="63">
        <f>CompensationAnalysis[[#This Row],[Base Increase Amount $]]+CompensationAnalysis[[#This Row],[Current Base Salary]]</f>
        <v>0</v>
      </c>
      <c r="U683" s="67" t="str">
        <f>IFERROR(((CompensationAnalysis[[#This Row],[Current Base Salary]]+CompensationAnalysis[[#This Row],[Base Increase Amount $]]))/CompensationAnalysis[[#This Row],[Target Market Salary]],"")</f>
        <v/>
      </c>
      <c r="V683" s="28"/>
      <c r="X683" s="28"/>
    </row>
    <row r="684" spans="1:24" ht="13.8" x14ac:dyDescent="0.25">
      <c r="A684" s="8"/>
      <c r="B684" s="8"/>
      <c r="C684" s="8"/>
      <c r="D684" s="8"/>
      <c r="E684" s="8"/>
      <c r="F684" s="8"/>
      <c r="G684" s="10"/>
      <c r="H684" s="29" t="str">
        <f>IFERROR(VLOOKUP(F684,'Jobs to Benchmark'!#REF!,1,FALSE),"")</f>
        <v/>
      </c>
      <c r="I684" s="15"/>
      <c r="J684" s="63"/>
      <c r="K684" s="63"/>
      <c r="L684" s="64"/>
      <c r="M684" s="65"/>
      <c r="N684" s="63"/>
      <c r="O684" s="66" t="str">
        <f>IFERROR(CompensationAnalysis[[#This Row],[Salary Band Average]]/CompensationAnalysis[[#This Row],[Target Market Salary]],"")</f>
        <v/>
      </c>
      <c r="P684" s="67" t="str">
        <f t="shared" si="30"/>
        <v/>
      </c>
      <c r="Q684" s="63">
        <f>IFERROR(CompensationAnalysis[[#This Row],[Current Base Salary]]-CompensationAnalysis[[#This Row],[Target Market Salary]],"")</f>
        <v>0</v>
      </c>
      <c r="R684" s="12"/>
      <c r="S684" s="63">
        <f t="shared" si="31"/>
        <v>0</v>
      </c>
      <c r="T684" s="63">
        <f>CompensationAnalysis[[#This Row],[Base Increase Amount $]]+CompensationAnalysis[[#This Row],[Current Base Salary]]</f>
        <v>0</v>
      </c>
      <c r="U684" s="67" t="str">
        <f>IFERROR(((CompensationAnalysis[[#This Row],[Current Base Salary]]+CompensationAnalysis[[#This Row],[Base Increase Amount $]]))/CompensationAnalysis[[#This Row],[Target Market Salary]],"")</f>
        <v/>
      </c>
      <c r="V684" s="28"/>
      <c r="X684" s="28"/>
    </row>
    <row r="685" spans="1:24" ht="13.8" x14ac:dyDescent="0.25">
      <c r="A685" s="8"/>
      <c r="B685" s="8"/>
      <c r="C685" s="8"/>
      <c r="D685" s="8"/>
      <c r="E685" s="8"/>
      <c r="F685" s="8"/>
      <c r="G685" s="10"/>
      <c r="H685" s="29" t="str">
        <f>IFERROR(VLOOKUP(F685,'Jobs to Benchmark'!#REF!,1,FALSE),"")</f>
        <v/>
      </c>
      <c r="I685" s="15"/>
      <c r="J685" s="63"/>
      <c r="K685" s="63"/>
      <c r="L685" s="64"/>
      <c r="M685" s="65"/>
      <c r="N685" s="63"/>
      <c r="O685" s="66" t="str">
        <f>IFERROR(CompensationAnalysis[[#This Row],[Salary Band Average]]/CompensationAnalysis[[#This Row],[Target Market Salary]],"")</f>
        <v/>
      </c>
      <c r="P685" s="67" t="str">
        <f t="shared" si="30"/>
        <v/>
      </c>
      <c r="Q685" s="63">
        <f>IFERROR(CompensationAnalysis[[#This Row],[Current Base Salary]]-CompensationAnalysis[[#This Row],[Target Market Salary]],"")</f>
        <v>0</v>
      </c>
      <c r="R685" s="12"/>
      <c r="S685" s="63">
        <f t="shared" si="31"/>
        <v>0</v>
      </c>
      <c r="T685" s="63">
        <f>CompensationAnalysis[[#This Row],[Base Increase Amount $]]+CompensationAnalysis[[#This Row],[Current Base Salary]]</f>
        <v>0</v>
      </c>
      <c r="U685" s="67" t="str">
        <f>IFERROR(((CompensationAnalysis[[#This Row],[Current Base Salary]]+CompensationAnalysis[[#This Row],[Base Increase Amount $]]))/CompensationAnalysis[[#This Row],[Target Market Salary]],"")</f>
        <v/>
      </c>
      <c r="V685" s="28"/>
      <c r="X685" s="28"/>
    </row>
    <row r="686" spans="1:24" ht="13.8" x14ac:dyDescent="0.25">
      <c r="A686" s="8"/>
      <c r="B686" s="8"/>
      <c r="C686" s="8"/>
      <c r="D686" s="8"/>
      <c r="E686" s="8"/>
      <c r="F686" s="8"/>
      <c r="G686" s="10"/>
      <c r="H686" s="29" t="str">
        <f>IFERROR(VLOOKUP(F686,'Jobs to Benchmark'!#REF!,1,FALSE),"")</f>
        <v/>
      </c>
      <c r="I686" s="15"/>
      <c r="J686" s="63"/>
      <c r="K686" s="63"/>
      <c r="L686" s="64"/>
      <c r="M686" s="65"/>
      <c r="N686" s="63"/>
      <c r="O686" s="66" t="str">
        <f>IFERROR(CompensationAnalysis[[#This Row],[Salary Band Average]]/CompensationAnalysis[[#This Row],[Target Market Salary]],"")</f>
        <v/>
      </c>
      <c r="P686" s="67" t="str">
        <f t="shared" si="30"/>
        <v/>
      </c>
      <c r="Q686" s="63">
        <f>IFERROR(CompensationAnalysis[[#This Row],[Current Base Salary]]-CompensationAnalysis[[#This Row],[Target Market Salary]],"")</f>
        <v>0</v>
      </c>
      <c r="R686" s="12"/>
      <c r="S686" s="63">
        <f t="shared" si="31"/>
        <v>0</v>
      </c>
      <c r="T686" s="63">
        <f>CompensationAnalysis[[#This Row],[Base Increase Amount $]]+CompensationAnalysis[[#This Row],[Current Base Salary]]</f>
        <v>0</v>
      </c>
      <c r="U686" s="67" t="str">
        <f>IFERROR(((CompensationAnalysis[[#This Row],[Current Base Salary]]+CompensationAnalysis[[#This Row],[Base Increase Amount $]]))/CompensationAnalysis[[#This Row],[Target Market Salary]],"")</f>
        <v/>
      </c>
      <c r="V686" s="28"/>
      <c r="X686" s="28"/>
    </row>
    <row r="687" spans="1:24" ht="13.8" x14ac:dyDescent="0.25">
      <c r="A687" s="8"/>
      <c r="B687" s="8"/>
      <c r="C687" s="8"/>
      <c r="D687" s="8"/>
      <c r="E687" s="8"/>
      <c r="F687" s="8"/>
      <c r="G687" s="10"/>
      <c r="H687" s="29" t="str">
        <f>IFERROR(VLOOKUP(F687,'Jobs to Benchmark'!#REF!,1,FALSE),"")</f>
        <v/>
      </c>
      <c r="I687" s="15"/>
      <c r="J687" s="63"/>
      <c r="K687" s="63"/>
      <c r="L687" s="64"/>
      <c r="M687" s="65"/>
      <c r="N687" s="63"/>
      <c r="O687" s="66" t="str">
        <f>IFERROR(CompensationAnalysis[[#This Row],[Salary Band Average]]/CompensationAnalysis[[#This Row],[Target Market Salary]],"")</f>
        <v/>
      </c>
      <c r="P687" s="67" t="str">
        <f t="shared" si="30"/>
        <v/>
      </c>
      <c r="Q687" s="63">
        <f>IFERROR(CompensationAnalysis[[#This Row],[Current Base Salary]]-CompensationAnalysis[[#This Row],[Target Market Salary]],"")</f>
        <v>0</v>
      </c>
      <c r="R687" s="12"/>
      <c r="S687" s="63">
        <f t="shared" si="31"/>
        <v>0</v>
      </c>
      <c r="T687" s="63">
        <f>CompensationAnalysis[[#This Row],[Base Increase Amount $]]+CompensationAnalysis[[#This Row],[Current Base Salary]]</f>
        <v>0</v>
      </c>
      <c r="U687" s="67" t="str">
        <f>IFERROR(((CompensationAnalysis[[#This Row],[Current Base Salary]]+CompensationAnalysis[[#This Row],[Base Increase Amount $]]))/CompensationAnalysis[[#This Row],[Target Market Salary]],"")</f>
        <v/>
      </c>
      <c r="V687" s="28"/>
      <c r="X687" s="28"/>
    </row>
    <row r="688" spans="1:24" ht="13.8" x14ac:dyDescent="0.25">
      <c r="A688" s="8"/>
      <c r="B688" s="8"/>
      <c r="C688" s="8"/>
      <c r="D688" s="8"/>
      <c r="E688" s="8"/>
      <c r="F688" s="8"/>
      <c r="G688" s="10"/>
      <c r="H688" s="29" t="str">
        <f>IFERROR(VLOOKUP(F688,'Jobs to Benchmark'!#REF!,1,FALSE),"")</f>
        <v/>
      </c>
      <c r="I688" s="15"/>
      <c r="J688" s="63"/>
      <c r="K688" s="63"/>
      <c r="L688" s="64"/>
      <c r="M688" s="65"/>
      <c r="N688" s="63"/>
      <c r="O688" s="66" t="str">
        <f>IFERROR(CompensationAnalysis[[#This Row],[Salary Band Average]]/CompensationAnalysis[[#This Row],[Target Market Salary]],"")</f>
        <v/>
      </c>
      <c r="P688" s="67" t="str">
        <f t="shared" si="30"/>
        <v/>
      </c>
      <c r="Q688" s="63">
        <f>IFERROR(CompensationAnalysis[[#This Row],[Current Base Salary]]-CompensationAnalysis[[#This Row],[Target Market Salary]],"")</f>
        <v>0</v>
      </c>
      <c r="R688" s="12"/>
      <c r="S688" s="63">
        <f t="shared" si="31"/>
        <v>0</v>
      </c>
      <c r="T688" s="63">
        <f>CompensationAnalysis[[#This Row],[Base Increase Amount $]]+CompensationAnalysis[[#This Row],[Current Base Salary]]</f>
        <v>0</v>
      </c>
      <c r="U688" s="67" t="str">
        <f>IFERROR(((CompensationAnalysis[[#This Row],[Current Base Salary]]+CompensationAnalysis[[#This Row],[Base Increase Amount $]]))/CompensationAnalysis[[#This Row],[Target Market Salary]],"")</f>
        <v/>
      </c>
      <c r="V688" s="28"/>
      <c r="X688" s="28"/>
    </row>
    <row r="689" spans="1:24" ht="13.8" x14ac:dyDescent="0.25">
      <c r="A689" s="8"/>
      <c r="B689" s="8"/>
      <c r="C689" s="8"/>
      <c r="D689" s="8"/>
      <c r="E689" s="8"/>
      <c r="F689" s="8"/>
      <c r="G689" s="10"/>
      <c r="H689" s="29" t="str">
        <f>IFERROR(VLOOKUP(F689,'Jobs to Benchmark'!#REF!,1,FALSE),"")</f>
        <v/>
      </c>
      <c r="I689" s="15"/>
      <c r="J689" s="63"/>
      <c r="K689" s="63"/>
      <c r="L689" s="64"/>
      <c r="M689" s="65"/>
      <c r="N689" s="63"/>
      <c r="O689" s="66" t="str">
        <f>IFERROR(CompensationAnalysis[[#This Row],[Salary Band Average]]/CompensationAnalysis[[#This Row],[Target Market Salary]],"")</f>
        <v/>
      </c>
      <c r="P689" s="67" t="str">
        <f t="shared" si="30"/>
        <v/>
      </c>
      <c r="Q689" s="63">
        <f>IFERROR(CompensationAnalysis[[#This Row],[Current Base Salary]]-CompensationAnalysis[[#This Row],[Target Market Salary]],"")</f>
        <v>0</v>
      </c>
      <c r="R689" s="12"/>
      <c r="S689" s="63">
        <f t="shared" si="31"/>
        <v>0</v>
      </c>
      <c r="T689" s="63">
        <f>CompensationAnalysis[[#This Row],[Base Increase Amount $]]+CompensationAnalysis[[#This Row],[Current Base Salary]]</f>
        <v>0</v>
      </c>
      <c r="U689" s="67" t="str">
        <f>IFERROR(((CompensationAnalysis[[#This Row],[Current Base Salary]]+CompensationAnalysis[[#This Row],[Base Increase Amount $]]))/CompensationAnalysis[[#This Row],[Target Market Salary]],"")</f>
        <v/>
      </c>
      <c r="V689" s="28"/>
      <c r="X689" s="28"/>
    </row>
    <row r="690" spans="1:24" ht="13.8" x14ac:dyDescent="0.25">
      <c r="A690" s="8"/>
      <c r="B690" s="8"/>
      <c r="C690" s="8"/>
      <c r="D690" s="8"/>
      <c r="E690" s="8"/>
      <c r="F690" s="8"/>
      <c r="G690" s="10"/>
      <c r="H690" s="29" t="str">
        <f>IFERROR(VLOOKUP(F690,'Jobs to Benchmark'!#REF!,1,FALSE),"")</f>
        <v/>
      </c>
      <c r="I690" s="15"/>
      <c r="J690" s="63"/>
      <c r="K690" s="63"/>
      <c r="L690" s="64"/>
      <c r="M690" s="65"/>
      <c r="N690" s="63"/>
      <c r="O690" s="66" t="str">
        <f>IFERROR(CompensationAnalysis[[#This Row],[Salary Band Average]]/CompensationAnalysis[[#This Row],[Target Market Salary]],"")</f>
        <v/>
      </c>
      <c r="P690" s="67" t="str">
        <f t="shared" si="30"/>
        <v/>
      </c>
      <c r="Q690" s="63">
        <f>IFERROR(CompensationAnalysis[[#This Row],[Current Base Salary]]-CompensationAnalysis[[#This Row],[Target Market Salary]],"")</f>
        <v>0</v>
      </c>
      <c r="R690" s="12"/>
      <c r="S690" s="63">
        <f t="shared" si="31"/>
        <v>0</v>
      </c>
      <c r="T690" s="63">
        <f>CompensationAnalysis[[#This Row],[Base Increase Amount $]]+CompensationAnalysis[[#This Row],[Current Base Salary]]</f>
        <v>0</v>
      </c>
      <c r="U690" s="67" t="str">
        <f>IFERROR(((CompensationAnalysis[[#This Row],[Current Base Salary]]+CompensationAnalysis[[#This Row],[Base Increase Amount $]]))/CompensationAnalysis[[#This Row],[Target Market Salary]],"")</f>
        <v/>
      </c>
      <c r="V690" s="28"/>
      <c r="X690" s="28"/>
    </row>
    <row r="691" spans="1:24" ht="13.8" x14ac:dyDescent="0.25">
      <c r="A691" s="8"/>
      <c r="B691" s="8"/>
      <c r="C691" s="8"/>
      <c r="D691" s="8"/>
      <c r="E691" s="8"/>
      <c r="F691" s="8"/>
      <c r="G691" s="10"/>
      <c r="H691" s="29" t="str">
        <f>IFERROR(VLOOKUP(F691,'Jobs to Benchmark'!#REF!,1,FALSE),"")</f>
        <v/>
      </c>
      <c r="I691" s="15"/>
      <c r="J691" s="63"/>
      <c r="K691" s="63"/>
      <c r="L691" s="64"/>
      <c r="M691" s="65"/>
      <c r="N691" s="63"/>
      <c r="O691" s="66" t="str">
        <f>IFERROR(CompensationAnalysis[[#This Row],[Salary Band Average]]/CompensationAnalysis[[#This Row],[Target Market Salary]],"")</f>
        <v/>
      </c>
      <c r="P691" s="67" t="str">
        <f t="shared" si="30"/>
        <v/>
      </c>
      <c r="Q691" s="63">
        <f>IFERROR(CompensationAnalysis[[#This Row],[Current Base Salary]]-CompensationAnalysis[[#This Row],[Target Market Salary]],"")</f>
        <v>0</v>
      </c>
      <c r="R691" s="12"/>
      <c r="S691" s="63">
        <f t="shared" si="31"/>
        <v>0</v>
      </c>
      <c r="T691" s="63">
        <f>CompensationAnalysis[[#This Row],[Base Increase Amount $]]+CompensationAnalysis[[#This Row],[Current Base Salary]]</f>
        <v>0</v>
      </c>
      <c r="U691" s="67" t="str">
        <f>IFERROR(((CompensationAnalysis[[#This Row],[Current Base Salary]]+CompensationAnalysis[[#This Row],[Base Increase Amount $]]))/CompensationAnalysis[[#This Row],[Target Market Salary]],"")</f>
        <v/>
      </c>
      <c r="V691" s="28"/>
      <c r="X691" s="28"/>
    </row>
    <row r="692" spans="1:24" ht="13.8" x14ac:dyDescent="0.25">
      <c r="A692" s="8"/>
      <c r="B692" s="8"/>
      <c r="C692" s="8"/>
      <c r="D692" s="8"/>
      <c r="E692" s="8"/>
      <c r="F692" s="8"/>
      <c r="G692" s="10"/>
      <c r="H692" s="29" t="str">
        <f>IFERROR(VLOOKUP(F692,'Jobs to Benchmark'!#REF!,1,FALSE),"")</f>
        <v/>
      </c>
      <c r="I692" s="15"/>
      <c r="J692" s="63"/>
      <c r="K692" s="63"/>
      <c r="L692" s="64"/>
      <c r="M692" s="65"/>
      <c r="N692" s="63"/>
      <c r="O692" s="66" t="str">
        <f>IFERROR(CompensationAnalysis[[#This Row],[Salary Band Average]]/CompensationAnalysis[[#This Row],[Target Market Salary]],"")</f>
        <v/>
      </c>
      <c r="P692" s="67" t="str">
        <f t="shared" si="30"/>
        <v/>
      </c>
      <c r="Q692" s="63">
        <f>IFERROR(CompensationAnalysis[[#This Row],[Current Base Salary]]-CompensationAnalysis[[#This Row],[Target Market Salary]],"")</f>
        <v>0</v>
      </c>
      <c r="R692" s="12"/>
      <c r="S692" s="63">
        <f t="shared" si="31"/>
        <v>0</v>
      </c>
      <c r="T692" s="63">
        <f>CompensationAnalysis[[#This Row],[Base Increase Amount $]]+CompensationAnalysis[[#This Row],[Current Base Salary]]</f>
        <v>0</v>
      </c>
      <c r="U692" s="67" t="str">
        <f>IFERROR(((CompensationAnalysis[[#This Row],[Current Base Salary]]+CompensationAnalysis[[#This Row],[Base Increase Amount $]]))/CompensationAnalysis[[#This Row],[Target Market Salary]],"")</f>
        <v/>
      </c>
      <c r="V692" s="28"/>
      <c r="X692" s="28"/>
    </row>
    <row r="693" spans="1:24" ht="13.8" x14ac:dyDescent="0.25">
      <c r="A693" s="8"/>
      <c r="B693" s="8"/>
      <c r="C693" s="8"/>
      <c r="D693" s="8"/>
      <c r="E693" s="8"/>
      <c r="F693" s="8"/>
      <c r="G693" s="10"/>
      <c r="H693" s="29" t="str">
        <f>IFERROR(VLOOKUP(F693,'Jobs to Benchmark'!#REF!,1,FALSE),"")</f>
        <v/>
      </c>
      <c r="I693" s="15"/>
      <c r="J693" s="63"/>
      <c r="K693" s="63"/>
      <c r="L693" s="64"/>
      <c r="M693" s="65"/>
      <c r="N693" s="63"/>
      <c r="O693" s="66" t="str">
        <f>IFERROR(CompensationAnalysis[[#This Row],[Salary Band Average]]/CompensationAnalysis[[#This Row],[Target Market Salary]],"")</f>
        <v/>
      </c>
      <c r="P693" s="67" t="str">
        <f t="shared" si="30"/>
        <v/>
      </c>
      <c r="Q693" s="63">
        <f>IFERROR(CompensationAnalysis[[#This Row],[Current Base Salary]]-CompensationAnalysis[[#This Row],[Target Market Salary]],"")</f>
        <v>0</v>
      </c>
      <c r="R693" s="12"/>
      <c r="S693" s="63">
        <f t="shared" si="31"/>
        <v>0</v>
      </c>
      <c r="T693" s="63">
        <f>CompensationAnalysis[[#This Row],[Base Increase Amount $]]+CompensationAnalysis[[#This Row],[Current Base Salary]]</f>
        <v>0</v>
      </c>
      <c r="U693" s="67" t="str">
        <f>IFERROR(((CompensationAnalysis[[#This Row],[Current Base Salary]]+CompensationAnalysis[[#This Row],[Base Increase Amount $]]))/CompensationAnalysis[[#This Row],[Target Market Salary]],"")</f>
        <v/>
      </c>
      <c r="V693" s="28"/>
      <c r="X693" s="28"/>
    </row>
    <row r="694" spans="1:24" ht="13.8" x14ac:dyDescent="0.25">
      <c r="A694" s="8"/>
      <c r="B694" s="8"/>
      <c r="C694" s="8"/>
      <c r="D694" s="8"/>
      <c r="E694" s="8"/>
      <c r="F694" s="8"/>
      <c r="G694" s="10"/>
      <c r="H694" s="29" t="str">
        <f>IFERROR(VLOOKUP(F694,'Jobs to Benchmark'!#REF!,1,FALSE),"")</f>
        <v/>
      </c>
      <c r="I694" s="15"/>
      <c r="J694" s="63"/>
      <c r="K694" s="63"/>
      <c r="L694" s="64"/>
      <c r="M694" s="65"/>
      <c r="N694" s="63"/>
      <c r="O694" s="66" t="str">
        <f>IFERROR(CompensationAnalysis[[#This Row],[Salary Band Average]]/CompensationAnalysis[[#This Row],[Target Market Salary]],"")</f>
        <v/>
      </c>
      <c r="P694" s="67" t="str">
        <f t="shared" si="30"/>
        <v/>
      </c>
      <c r="Q694" s="63">
        <f>IFERROR(CompensationAnalysis[[#This Row],[Current Base Salary]]-CompensationAnalysis[[#This Row],[Target Market Salary]],"")</f>
        <v>0</v>
      </c>
      <c r="R694" s="12"/>
      <c r="S694" s="63">
        <f t="shared" si="31"/>
        <v>0</v>
      </c>
      <c r="T694" s="63">
        <f>CompensationAnalysis[[#This Row],[Base Increase Amount $]]+CompensationAnalysis[[#This Row],[Current Base Salary]]</f>
        <v>0</v>
      </c>
      <c r="U694" s="67" t="str">
        <f>IFERROR(((CompensationAnalysis[[#This Row],[Current Base Salary]]+CompensationAnalysis[[#This Row],[Base Increase Amount $]]))/CompensationAnalysis[[#This Row],[Target Market Salary]],"")</f>
        <v/>
      </c>
      <c r="V694" s="28"/>
      <c r="X694" s="28"/>
    </row>
    <row r="695" spans="1:24" ht="13.8" x14ac:dyDescent="0.25">
      <c r="A695" s="8"/>
      <c r="B695" s="8"/>
      <c r="C695" s="8"/>
      <c r="D695" s="8"/>
      <c r="E695" s="8"/>
      <c r="F695" s="8"/>
      <c r="G695" s="10"/>
      <c r="H695" s="29" t="str">
        <f>IFERROR(VLOOKUP(F695,'Jobs to Benchmark'!#REF!,1,FALSE),"")</f>
        <v/>
      </c>
      <c r="I695" s="15"/>
      <c r="J695" s="63"/>
      <c r="K695" s="63"/>
      <c r="L695" s="64"/>
      <c r="M695" s="65"/>
      <c r="N695" s="63"/>
      <c r="O695" s="66" t="str">
        <f>IFERROR(CompensationAnalysis[[#This Row],[Salary Band Average]]/CompensationAnalysis[[#This Row],[Target Market Salary]],"")</f>
        <v/>
      </c>
      <c r="P695" s="67" t="str">
        <f t="shared" si="30"/>
        <v/>
      </c>
      <c r="Q695" s="63">
        <f>IFERROR(CompensationAnalysis[[#This Row],[Current Base Salary]]-CompensationAnalysis[[#This Row],[Target Market Salary]],"")</f>
        <v>0</v>
      </c>
      <c r="R695" s="12"/>
      <c r="S695" s="63">
        <f t="shared" si="31"/>
        <v>0</v>
      </c>
      <c r="T695" s="63">
        <f>CompensationAnalysis[[#This Row],[Base Increase Amount $]]+CompensationAnalysis[[#This Row],[Current Base Salary]]</f>
        <v>0</v>
      </c>
      <c r="U695" s="67" t="str">
        <f>IFERROR(((CompensationAnalysis[[#This Row],[Current Base Salary]]+CompensationAnalysis[[#This Row],[Base Increase Amount $]]))/CompensationAnalysis[[#This Row],[Target Market Salary]],"")</f>
        <v/>
      </c>
      <c r="V695" s="28"/>
      <c r="X695" s="28"/>
    </row>
    <row r="696" spans="1:24" ht="13.8" x14ac:dyDescent="0.25">
      <c r="A696" s="8"/>
      <c r="B696" s="8"/>
      <c r="C696" s="8"/>
      <c r="D696" s="8"/>
      <c r="E696" s="8"/>
      <c r="F696" s="8"/>
      <c r="G696" s="10"/>
      <c r="H696" s="29" t="str">
        <f>IFERROR(VLOOKUP(F696,'Jobs to Benchmark'!#REF!,1,FALSE),"")</f>
        <v/>
      </c>
      <c r="I696" s="15"/>
      <c r="J696" s="63"/>
      <c r="K696" s="63"/>
      <c r="L696" s="64"/>
      <c r="M696" s="65"/>
      <c r="N696" s="63"/>
      <c r="O696" s="66" t="str">
        <f>IFERROR(CompensationAnalysis[[#This Row],[Salary Band Average]]/CompensationAnalysis[[#This Row],[Target Market Salary]],"")</f>
        <v/>
      </c>
      <c r="P696" s="67" t="str">
        <f t="shared" si="30"/>
        <v/>
      </c>
      <c r="Q696" s="63">
        <f>IFERROR(CompensationAnalysis[[#This Row],[Current Base Salary]]-CompensationAnalysis[[#This Row],[Target Market Salary]],"")</f>
        <v>0</v>
      </c>
      <c r="R696" s="12"/>
      <c r="S696" s="63">
        <f t="shared" si="31"/>
        <v>0</v>
      </c>
      <c r="T696" s="63">
        <f>CompensationAnalysis[[#This Row],[Base Increase Amount $]]+CompensationAnalysis[[#This Row],[Current Base Salary]]</f>
        <v>0</v>
      </c>
      <c r="U696" s="67" t="str">
        <f>IFERROR(((CompensationAnalysis[[#This Row],[Current Base Salary]]+CompensationAnalysis[[#This Row],[Base Increase Amount $]]))/CompensationAnalysis[[#This Row],[Target Market Salary]],"")</f>
        <v/>
      </c>
      <c r="V696" s="28"/>
      <c r="X696" s="28"/>
    </row>
    <row r="697" spans="1:24" ht="13.8" x14ac:dyDescent="0.25">
      <c r="A697" s="8"/>
      <c r="B697" s="8"/>
      <c r="C697" s="8"/>
      <c r="D697" s="8"/>
      <c r="E697" s="8"/>
      <c r="F697" s="8"/>
      <c r="G697" s="10"/>
      <c r="H697" s="29" t="str">
        <f>IFERROR(VLOOKUP(F697,'Jobs to Benchmark'!#REF!,1,FALSE),"")</f>
        <v/>
      </c>
      <c r="I697" s="15"/>
      <c r="J697" s="63"/>
      <c r="K697" s="63"/>
      <c r="L697" s="64"/>
      <c r="M697" s="65"/>
      <c r="N697" s="63"/>
      <c r="O697" s="66" t="str">
        <f>IFERROR(CompensationAnalysis[[#This Row],[Salary Band Average]]/CompensationAnalysis[[#This Row],[Target Market Salary]],"")</f>
        <v/>
      </c>
      <c r="P697" s="67" t="str">
        <f t="shared" si="30"/>
        <v/>
      </c>
      <c r="Q697" s="63">
        <f>IFERROR(CompensationAnalysis[[#This Row],[Current Base Salary]]-CompensationAnalysis[[#This Row],[Target Market Salary]],"")</f>
        <v>0</v>
      </c>
      <c r="R697" s="12"/>
      <c r="S697" s="63">
        <f t="shared" si="31"/>
        <v>0</v>
      </c>
      <c r="T697" s="63">
        <f>CompensationAnalysis[[#This Row],[Base Increase Amount $]]+CompensationAnalysis[[#This Row],[Current Base Salary]]</f>
        <v>0</v>
      </c>
      <c r="U697" s="67" t="str">
        <f>IFERROR(((CompensationAnalysis[[#This Row],[Current Base Salary]]+CompensationAnalysis[[#This Row],[Base Increase Amount $]]))/CompensationAnalysis[[#This Row],[Target Market Salary]],"")</f>
        <v/>
      </c>
      <c r="V697" s="28"/>
      <c r="X697" s="28"/>
    </row>
    <row r="698" spans="1:24" ht="13.8" x14ac:dyDescent="0.25">
      <c r="A698" s="8"/>
      <c r="B698" s="8"/>
      <c r="C698" s="8"/>
      <c r="D698" s="8"/>
      <c r="E698" s="8"/>
      <c r="F698" s="8"/>
      <c r="G698" s="10"/>
      <c r="H698" s="29" t="str">
        <f>IFERROR(VLOOKUP(F698,'Jobs to Benchmark'!#REF!,1,FALSE),"")</f>
        <v/>
      </c>
      <c r="I698" s="15"/>
      <c r="J698" s="63"/>
      <c r="K698" s="63"/>
      <c r="L698" s="64"/>
      <c r="M698" s="65"/>
      <c r="N698" s="63"/>
      <c r="O698" s="66" t="str">
        <f>IFERROR(CompensationAnalysis[[#This Row],[Salary Band Average]]/CompensationAnalysis[[#This Row],[Target Market Salary]],"")</f>
        <v/>
      </c>
      <c r="P698" s="67" t="str">
        <f t="shared" si="30"/>
        <v/>
      </c>
      <c r="Q698" s="63">
        <f>IFERROR(CompensationAnalysis[[#This Row],[Current Base Salary]]-CompensationAnalysis[[#This Row],[Target Market Salary]],"")</f>
        <v>0</v>
      </c>
      <c r="R698" s="12"/>
      <c r="S698" s="63">
        <f t="shared" si="31"/>
        <v>0</v>
      </c>
      <c r="T698" s="63">
        <f>CompensationAnalysis[[#This Row],[Base Increase Amount $]]+CompensationAnalysis[[#This Row],[Current Base Salary]]</f>
        <v>0</v>
      </c>
      <c r="U698" s="67" t="str">
        <f>IFERROR(((CompensationAnalysis[[#This Row],[Current Base Salary]]+CompensationAnalysis[[#This Row],[Base Increase Amount $]]))/CompensationAnalysis[[#This Row],[Target Market Salary]],"")</f>
        <v/>
      </c>
      <c r="V698" s="28"/>
      <c r="X698" s="28"/>
    </row>
    <row r="699" spans="1:24" ht="13.8" x14ac:dyDescent="0.25">
      <c r="A699" s="8"/>
      <c r="B699" s="8"/>
      <c r="C699" s="8"/>
      <c r="D699" s="8"/>
      <c r="E699" s="8"/>
      <c r="F699" s="8"/>
      <c r="G699" s="10"/>
      <c r="H699" s="29" t="str">
        <f>IFERROR(VLOOKUP(F699,'Jobs to Benchmark'!#REF!,1,FALSE),"")</f>
        <v/>
      </c>
      <c r="I699" s="15"/>
      <c r="J699" s="63"/>
      <c r="K699" s="63"/>
      <c r="L699" s="64"/>
      <c r="M699" s="65"/>
      <c r="N699" s="63"/>
      <c r="O699" s="66" t="str">
        <f>IFERROR(CompensationAnalysis[[#This Row],[Salary Band Average]]/CompensationAnalysis[[#This Row],[Target Market Salary]],"")</f>
        <v/>
      </c>
      <c r="P699" s="67" t="str">
        <f t="shared" si="30"/>
        <v/>
      </c>
      <c r="Q699" s="63">
        <f>IFERROR(CompensationAnalysis[[#This Row],[Current Base Salary]]-CompensationAnalysis[[#This Row],[Target Market Salary]],"")</f>
        <v>0</v>
      </c>
      <c r="R699" s="12"/>
      <c r="S699" s="63">
        <f t="shared" si="31"/>
        <v>0</v>
      </c>
      <c r="T699" s="63">
        <f>CompensationAnalysis[[#This Row],[Base Increase Amount $]]+CompensationAnalysis[[#This Row],[Current Base Salary]]</f>
        <v>0</v>
      </c>
      <c r="U699" s="67" t="str">
        <f>IFERROR(((CompensationAnalysis[[#This Row],[Current Base Salary]]+CompensationAnalysis[[#This Row],[Base Increase Amount $]]))/CompensationAnalysis[[#This Row],[Target Market Salary]],"")</f>
        <v/>
      </c>
      <c r="V699" s="28"/>
      <c r="X699" s="28"/>
    </row>
    <row r="700" spans="1:24" ht="13.8" x14ac:dyDescent="0.25">
      <c r="A700" s="8"/>
      <c r="B700" s="8"/>
      <c r="C700" s="8"/>
      <c r="D700" s="8"/>
      <c r="E700" s="8"/>
      <c r="F700" s="8"/>
      <c r="G700" s="10"/>
      <c r="H700" s="29" t="str">
        <f>IFERROR(VLOOKUP(F700,'Jobs to Benchmark'!#REF!,1,FALSE),"")</f>
        <v/>
      </c>
      <c r="I700" s="15"/>
      <c r="J700" s="63"/>
      <c r="K700" s="63"/>
      <c r="L700" s="64"/>
      <c r="M700" s="65"/>
      <c r="N700" s="63"/>
      <c r="O700" s="66" t="str">
        <f>IFERROR(CompensationAnalysis[[#This Row],[Salary Band Average]]/CompensationAnalysis[[#This Row],[Target Market Salary]],"")</f>
        <v/>
      </c>
      <c r="P700" s="67" t="str">
        <f t="shared" si="30"/>
        <v/>
      </c>
      <c r="Q700" s="63">
        <f>IFERROR(CompensationAnalysis[[#This Row],[Current Base Salary]]-CompensationAnalysis[[#This Row],[Target Market Salary]],"")</f>
        <v>0</v>
      </c>
      <c r="R700" s="12"/>
      <c r="S700" s="63">
        <f t="shared" si="31"/>
        <v>0</v>
      </c>
      <c r="T700" s="63">
        <f>CompensationAnalysis[[#This Row],[Base Increase Amount $]]+CompensationAnalysis[[#This Row],[Current Base Salary]]</f>
        <v>0</v>
      </c>
      <c r="U700" s="67" t="str">
        <f>IFERROR(((CompensationAnalysis[[#This Row],[Current Base Salary]]+CompensationAnalysis[[#This Row],[Base Increase Amount $]]))/CompensationAnalysis[[#This Row],[Target Market Salary]],"")</f>
        <v/>
      </c>
      <c r="V700" s="28"/>
      <c r="X700" s="28"/>
    </row>
    <row r="701" spans="1:24" ht="13.8" x14ac:dyDescent="0.25">
      <c r="A701" s="8"/>
      <c r="B701" s="8"/>
      <c r="C701" s="8"/>
      <c r="D701" s="8"/>
      <c r="E701" s="8"/>
      <c r="F701" s="8"/>
      <c r="G701" s="10"/>
      <c r="H701" s="29" t="str">
        <f>IFERROR(VLOOKUP(F701,'Jobs to Benchmark'!#REF!,1,FALSE),"")</f>
        <v/>
      </c>
      <c r="I701" s="15"/>
      <c r="J701" s="63"/>
      <c r="K701" s="63"/>
      <c r="L701" s="64"/>
      <c r="M701" s="65"/>
      <c r="N701" s="63"/>
      <c r="O701" s="66" t="str">
        <f>IFERROR(CompensationAnalysis[[#This Row],[Salary Band Average]]/CompensationAnalysis[[#This Row],[Target Market Salary]],"")</f>
        <v/>
      </c>
      <c r="P701" s="67" t="str">
        <f t="shared" si="30"/>
        <v/>
      </c>
      <c r="Q701" s="63">
        <f>IFERROR(CompensationAnalysis[[#This Row],[Current Base Salary]]-CompensationAnalysis[[#This Row],[Target Market Salary]],"")</f>
        <v>0</v>
      </c>
      <c r="R701" s="12"/>
      <c r="S701" s="63">
        <f t="shared" si="31"/>
        <v>0</v>
      </c>
      <c r="T701" s="63">
        <f>CompensationAnalysis[[#This Row],[Base Increase Amount $]]+CompensationAnalysis[[#This Row],[Current Base Salary]]</f>
        <v>0</v>
      </c>
      <c r="U701" s="67" t="str">
        <f>IFERROR(((CompensationAnalysis[[#This Row],[Current Base Salary]]+CompensationAnalysis[[#This Row],[Base Increase Amount $]]))/CompensationAnalysis[[#This Row],[Target Market Salary]],"")</f>
        <v/>
      </c>
      <c r="V701" s="28"/>
      <c r="X701" s="28"/>
    </row>
    <row r="702" spans="1:24" ht="13.8" x14ac:dyDescent="0.25">
      <c r="A702" s="8"/>
      <c r="B702" s="8"/>
      <c r="C702" s="8"/>
      <c r="D702" s="8"/>
      <c r="E702" s="8"/>
      <c r="F702" s="8"/>
      <c r="G702" s="10"/>
      <c r="H702" s="29" t="str">
        <f>IFERROR(VLOOKUP(F702,'Jobs to Benchmark'!#REF!,1,FALSE),"")</f>
        <v/>
      </c>
      <c r="I702" s="15"/>
      <c r="J702" s="63"/>
      <c r="K702" s="63"/>
      <c r="L702" s="64"/>
      <c r="M702" s="65"/>
      <c r="N702" s="63"/>
      <c r="O702" s="66" t="str">
        <f>IFERROR(CompensationAnalysis[[#This Row],[Salary Band Average]]/CompensationAnalysis[[#This Row],[Target Market Salary]],"")</f>
        <v/>
      </c>
      <c r="P702" s="67" t="str">
        <f t="shared" si="30"/>
        <v/>
      </c>
      <c r="Q702" s="63">
        <f>IFERROR(CompensationAnalysis[[#This Row],[Current Base Salary]]-CompensationAnalysis[[#This Row],[Target Market Salary]],"")</f>
        <v>0</v>
      </c>
      <c r="R702" s="12"/>
      <c r="S702" s="63">
        <f t="shared" si="31"/>
        <v>0</v>
      </c>
      <c r="T702" s="63">
        <f>CompensationAnalysis[[#This Row],[Base Increase Amount $]]+CompensationAnalysis[[#This Row],[Current Base Salary]]</f>
        <v>0</v>
      </c>
      <c r="U702" s="67" t="str">
        <f>IFERROR(((CompensationAnalysis[[#This Row],[Current Base Salary]]+CompensationAnalysis[[#This Row],[Base Increase Amount $]]))/CompensationAnalysis[[#This Row],[Target Market Salary]],"")</f>
        <v/>
      </c>
      <c r="V702" s="28"/>
      <c r="X702" s="28"/>
    </row>
    <row r="703" spans="1:24" ht="13.8" x14ac:dyDescent="0.25">
      <c r="A703" s="8"/>
      <c r="B703" s="8"/>
      <c r="C703" s="8"/>
      <c r="D703" s="8"/>
      <c r="E703" s="8"/>
      <c r="F703" s="8"/>
      <c r="G703" s="10"/>
      <c r="H703" s="29" t="str">
        <f>IFERROR(VLOOKUP(F703,'Jobs to Benchmark'!#REF!,1,FALSE),"")</f>
        <v/>
      </c>
      <c r="I703" s="15"/>
      <c r="J703" s="63"/>
      <c r="K703" s="63"/>
      <c r="L703" s="64"/>
      <c r="M703" s="65"/>
      <c r="N703" s="63"/>
      <c r="O703" s="66" t="str">
        <f>IFERROR(CompensationAnalysis[[#This Row],[Salary Band Average]]/CompensationAnalysis[[#This Row],[Target Market Salary]],"")</f>
        <v/>
      </c>
      <c r="P703" s="67" t="str">
        <f t="shared" si="30"/>
        <v/>
      </c>
      <c r="Q703" s="63">
        <f>IFERROR(CompensationAnalysis[[#This Row],[Current Base Salary]]-CompensationAnalysis[[#This Row],[Target Market Salary]],"")</f>
        <v>0</v>
      </c>
      <c r="R703" s="12"/>
      <c r="S703" s="63">
        <f t="shared" si="31"/>
        <v>0</v>
      </c>
      <c r="T703" s="63">
        <f>CompensationAnalysis[[#This Row],[Base Increase Amount $]]+CompensationAnalysis[[#This Row],[Current Base Salary]]</f>
        <v>0</v>
      </c>
      <c r="U703" s="67" t="str">
        <f>IFERROR(((CompensationAnalysis[[#This Row],[Current Base Salary]]+CompensationAnalysis[[#This Row],[Base Increase Amount $]]))/CompensationAnalysis[[#This Row],[Target Market Salary]],"")</f>
        <v/>
      </c>
      <c r="V703" s="28"/>
      <c r="X703" s="28"/>
    </row>
    <row r="704" spans="1:24" ht="13.8" x14ac:dyDescent="0.25">
      <c r="A704" s="8"/>
      <c r="B704" s="8"/>
      <c r="C704" s="8"/>
      <c r="D704" s="8"/>
      <c r="E704" s="8"/>
      <c r="F704" s="8"/>
      <c r="G704" s="10"/>
      <c r="H704" s="29" t="str">
        <f>IFERROR(VLOOKUP(F704,'Jobs to Benchmark'!#REF!,1,FALSE),"")</f>
        <v/>
      </c>
      <c r="I704" s="15"/>
      <c r="J704" s="63"/>
      <c r="K704" s="63"/>
      <c r="L704" s="64"/>
      <c r="M704" s="65"/>
      <c r="N704" s="63"/>
      <c r="O704" s="66" t="str">
        <f>IFERROR(CompensationAnalysis[[#This Row],[Salary Band Average]]/CompensationAnalysis[[#This Row],[Target Market Salary]],"")</f>
        <v/>
      </c>
      <c r="P704" s="67" t="str">
        <f t="shared" si="30"/>
        <v/>
      </c>
      <c r="Q704" s="63">
        <f>IFERROR(CompensationAnalysis[[#This Row],[Current Base Salary]]-CompensationAnalysis[[#This Row],[Target Market Salary]],"")</f>
        <v>0</v>
      </c>
      <c r="R704" s="12"/>
      <c r="S704" s="63">
        <f t="shared" si="31"/>
        <v>0</v>
      </c>
      <c r="T704" s="63">
        <f>CompensationAnalysis[[#This Row],[Base Increase Amount $]]+CompensationAnalysis[[#This Row],[Current Base Salary]]</f>
        <v>0</v>
      </c>
      <c r="U704" s="67" t="str">
        <f>IFERROR(((CompensationAnalysis[[#This Row],[Current Base Salary]]+CompensationAnalysis[[#This Row],[Base Increase Amount $]]))/CompensationAnalysis[[#This Row],[Target Market Salary]],"")</f>
        <v/>
      </c>
      <c r="V704" s="28"/>
      <c r="X704" s="28"/>
    </row>
    <row r="705" spans="1:24" ht="13.8" x14ac:dyDescent="0.25">
      <c r="A705" s="8"/>
      <c r="B705" s="8"/>
      <c r="C705" s="8"/>
      <c r="D705" s="8"/>
      <c r="E705" s="8"/>
      <c r="F705" s="8"/>
      <c r="G705" s="10"/>
      <c r="H705" s="29" t="str">
        <f>IFERROR(VLOOKUP(F705,'Jobs to Benchmark'!#REF!,1,FALSE),"")</f>
        <v/>
      </c>
      <c r="I705" s="15"/>
      <c r="J705" s="63"/>
      <c r="K705" s="63"/>
      <c r="L705" s="64"/>
      <c r="M705" s="65"/>
      <c r="N705" s="63"/>
      <c r="O705" s="66" t="str">
        <f>IFERROR(CompensationAnalysis[[#This Row],[Salary Band Average]]/CompensationAnalysis[[#This Row],[Target Market Salary]],"")</f>
        <v/>
      </c>
      <c r="P705" s="67" t="str">
        <f t="shared" si="30"/>
        <v/>
      </c>
      <c r="Q705" s="63">
        <f>IFERROR(CompensationAnalysis[[#This Row],[Current Base Salary]]-CompensationAnalysis[[#This Row],[Target Market Salary]],"")</f>
        <v>0</v>
      </c>
      <c r="R705" s="12"/>
      <c r="S705" s="63">
        <f t="shared" si="31"/>
        <v>0</v>
      </c>
      <c r="T705" s="63">
        <f>CompensationAnalysis[[#This Row],[Base Increase Amount $]]+CompensationAnalysis[[#This Row],[Current Base Salary]]</f>
        <v>0</v>
      </c>
      <c r="U705" s="67" t="str">
        <f>IFERROR(((CompensationAnalysis[[#This Row],[Current Base Salary]]+CompensationAnalysis[[#This Row],[Base Increase Amount $]]))/CompensationAnalysis[[#This Row],[Target Market Salary]],"")</f>
        <v/>
      </c>
      <c r="V705" s="28"/>
      <c r="X705" s="28"/>
    </row>
    <row r="706" spans="1:24" ht="13.8" x14ac:dyDescent="0.25">
      <c r="A706" s="8"/>
      <c r="B706" s="8"/>
      <c r="C706" s="8"/>
      <c r="D706" s="8"/>
      <c r="E706" s="8"/>
      <c r="F706" s="8"/>
      <c r="G706" s="10"/>
      <c r="H706" s="29" t="str">
        <f>IFERROR(VLOOKUP(F706,'Jobs to Benchmark'!#REF!,1,FALSE),"")</f>
        <v/>
      </c>
      <c r="I706" s="15"/>
      <c r="J706" s="63"/>
      <c r="K706" s="63"/>
      <c r="L706" s="64"/>
      <c r="M706" s="65"/>
      <c r="N706" s="63"/>
      <c r="O706" s="66" t="str">
        <f>IFERROR(CompensationAnalysis[[#This Row],[Salary Band Average]]/CompensationAnalysis[[#This Row],[Target Market Salary]],"")</f>
        <v/>
      </c>
      <c r="P706" s="67" t="str">
        <f t="shared" si="30"/>
        <v/>
      </c>
      <c r="Q706" s="63">
        <f>IFERROR(CompensationAnalysis[[#This Row],[Current Base Salary]]-CompensationAnalysis[[#This Row],[Target Market Salary]],"")</f>
        <v>0</v>
      </c>
      <c r="R706" s="12"/>
      <c r="S706" s="63">
        <f t="shared" si="31"/>
        <v>0</v>
      </c>
      <c r="T706" s="63">
        <f>CompensationAnalysis[[#This Row],[Base Increase Amount $]]+CompensationAnalysis[[#This Row],[Current Base Salary]]</f>
        <v>0</v>
      </c>
      <c r="U706" s="67" t="str">
        <f>IFERROR(((CompensationAnalysis[[#This Row],[Current Base Salary]]+CompensationAnalysis[[#This Row],[Base Increase Amount $]]))/CompensationAnalysis[[#This Row],[Target Market Salary]],"")</f>
        <v/>
      </c>
      <c r="V706" s="28"/>
      <c r="X706" s="28"/>
    </row>
    <row r="707" spans="1:24" ht="13.8" x14ac:dyDescent="0.25">
      <c r="A707" s="8"/>
      <c r="B707" s="8"/>
      <c r="C707" s="8"/>
      <c r="D707" s="8"/>
      <c r="E707" s="8"/>
      <c r="F707" s="8"/>
      <c r="G707" s="10"/>
      <c r="H707" s="29" t="str">
        <f>IFERROR(VLOOKUP(F707,'Jobs to Benchmark'!#REF!,1,FALSE),"")</f>
        <v/>
      </c>
      <c r="I707" s="15"/>
      <c r="J707" s="63"/>
      <c r="K707" s="63"/>
      <c r="L707" s="64"/>
      <c r="M707" s="65"/>
      <c r="N707" s="63"/>
      <c r="O707" s="66" t="str">
        <f>IFERROR(CompensationAnalysis[[#This Row],[Salary Band Average]]/CompensationAnalysis[[#This Row],[Target Market Salary]],"")</f>
        <v/>
      </c>
      <c r="P707" s="67" t="str">
        <f t="shared" si="30"/>
        <v/>
      </c>
      <c r="Q707" s="63">
        <f>IFERROR(CompensationAnalysis[[#This Row],[Current Base Salary]]-CompensationAnalysis[[#This Row],[Target Market Salary]],"")</f>
        <v>0</v>
      </c>
      <c r="R707" s="12"/>
      <c r="S707" s="63">
        <f t="shared" si="31"/>
        <v>0</v>
      </c>
      <c r="T707" s="63">
        <f>CompensationAnalysis[[#This Row],[Base Increase Amount $]]+CompensationAnalysis[[#This Row],[Current Base Salary]]</f>
        <v>0</v>
      </c>
      <c r="U707" s="67" t="str">
        <f>IFERROR(((CompensationAnalysis[[#This Row],[Current Base Salary]]+CompensationAnalysis[[#This Row],[Base Increase Amount $]]))/CompensationAnalysis[[#This Row],[Target Market Salary]],"")</f>
        <v/>
      </c>
      <c r="V707" s="28"/>
      <c r="X707" s="28"/>
    </row>
    <row r="708" spans="1:24" ht="13.8" x14ac:dyDescent="0.25">
      <c r="A708" s="8"/>
      <c r="B708" s="8"/>
      <c r="C708" s="8"/>
      <c r="D708" s="8"/>
      <c r="E708" s="8"/>
      <c r="F708" s="8"/>
      <c r="G708" s="10"/>
      <c r="H708" s="29" t="str">
        <f>IFERROR(VLOOKUP(F708,'Jobs to Benchmark'!#REF!,1,FALSE),"")</f>
        <v/>
      </c>
      <c r="I708" s="15"/>
      <c r="J708" s="63"/>
      <c r="K708" s="63"/>
      <c r="L708" s="64"/>
      <c r="M708" s="65"/>
      <c r="N708" s="63"/>
      <c r="O708" s="66" t="str">
        <f>IFERROR(CompensationAnalysis[[#This Row],[Salary Band Average]]/CompensationAnalysis[[#This Row],[Target Market Salary]],"")</f>
        <v/>
      </c>
      <c r="P708" s="67" t="str">
        <f t="shared" si="30"/>
        <v/>
      </c>
      <c r="Q708" s="63">
        <f>IFERROR(CompensationAnalysis[[#This Row],[Current Base Salary]]-CompensationAnalysis[[#This Row],[Target Market Salary]],"")</f>
        <v>0</v>
      </c>
      <c r="R708" s="12"/>
      <c r="S708" s="63">
        <f t="shared" si="31"/>
        <v>0</v>
      </c>
      <c r="T708" s="63">
        <f>CompensationAnalysis[[#This Row],[Base Increase Amount $]]+CompensationAnalysis[[#This Row],[Current Base Salary]]</f>
        <v>0</v>
      </c>
      <c r="U708" s="67" t="str">
        <f>IFERROR(((CompensationAnalysis[[#This Row],[Current Base Salary]]+CompensationAnalysis[[#This Row],[Base Increase Amount $]]))/CompensationAnalysis[[#This Row],[Target Market Salary]],"")</f>
        <v/>
      </c>
      <c r="V708" s="28"/>
      <c r="X708" s="28"/>
    </row>
    <row r="709" spans="1:24" ht="13.8" x14ac:dyDescent="0.25">
      <c r="A709" s="8"/>
      <c r="B709" s="8"/>
      <c r="C709" s="8"/>
      <c r="D709" s="8"/>
      <c r="E709" s="8"/>
      <c r="F709" s="8"/>
      <c r="G709" s="10"/>
      <c r="H709" s="29" t="str">
        <f>IFERROR(VLOOKUP(F709,'Jobs to Benchmark'!#REF!,1,FALSE),"")</f>
        <v/>
      </c>
      <c r="I709" s="15"/>
      <c r="J709" s="63"/>
      <c r="K709" s="63"/>
      <c r="L709" s="64"/>
      <c r="M709" s="65"/>
      <c r="N709" s="63"/>
      <c r="O709" s="66" t="str">
        <f>IFERROR(CompensationAnalysis[[#This Row],[Salary Band Average]]/CompensationAnalysis[[#This Row],[Target Market Salary]],"")</f>
        <v/>
      </c>
      <c r="P709" s="67" t="str">
        <f t="shared" si="30"/>
        <v/>
      </c>
      <c r="Q709" s="63">
        <f>IFERROR(CompensationAnalysis[[#This Row],[Current Base Salary]]-CompensationAnalysis[[#This Row],[Target Market Salary]],"")</f>
        <v>0</v>
      </c>
      <c r="R709" s="12"/>
      <c r="S709" s="63">
        <f t="shared" si="31"/>
        <v>0</v>
      </c>
      <c r="T709" s="63">
        <f>CompensationAnalysis[[#This Row],[Base Increase Amount $]]+CompensationAnalysis[[#This Row],[Current Base Salary]]</f>
        <v>0</v>
      </c>
      <c r="U709" s="67" t="str">
        <f>IFERROR(((CompensationAnalysis[[#This Row],[Current Base Salary]]+CompensationAnalysis[[#This Row],[Base Increase Amount $]]))/CompensationAnalysis[[#This Row],[Target Market Salary]],"")</f>
        <v/>
      </c>
      <c r="V709" s="28"/>
      <c r="X709" s="28"/>
    </row>
    <row r="710" spans="1:24" ht="13.8" x14ac:dyDescent="0.25">
      <c r="A710" s="8"/>
      <c r="B710" s="8"/>
      <c r="C710" s="8"/>
      <c r="D710" s="8"/>
      <c r="E710" s="8"/>
      <c r="F710" s="8"/>
      <c r="G710" s="10"/>
      <c r="H710" s="29" t="str">
        <f>IFERROR(VLOOKUP(F710,'Jobs to Benchmark'!#REF!,1,FALSE),"")</f>
        <v/>
      </c>
      <c r="I710" s="15"/>
      <c r="J710" s="63"/>
      <c r="K710" s="63"/>
      <c r="L710" s="64"/>
      <c r="M710" s="65"/>
      <c r="N710" s="63"/>
      <c r="O710" s="66" t="str">
        <f>IFERROR(CompensationAnalysis[[#This Row],[Salary Band Average]]/CompensationAnalysis[[#This Row],[Target Market Salary]],"")</f>
        <v/>
      </c>
      <c r="P710" s="67" t="str">
        <f t="shared" ref="P710:P773" si="32">IFERROR(G710/N710,"")</f>
        <v/>
      </c>
      <c r="Q710" s="63">
        <f>IFERROR(CompensationAnalysis[[#This Row],[Current Base Salary]]-CompensationAnalysis[[#This Row],[Target Market Salary]],"")</f>
        <v>0</v>
      </c>
      <c r="R710" s="12"/>
      <c r="S710" s="63">
        <f t="shared" ref="S710:S773" si="33">IFERROR(G710*R710,"")</f>
        <v>0</v>
      </c>
      <c r="T710" s="63">
        <f>CompensationAnalysis[[#This Row],[Base Increase Amount $]]+CompensationAnalysis[[#This Row],[Current Base Salary]]</f>
        <v>0</v>
      </c>
      <c r="U710" s="67" t="str">
        <f>IFERROR(((CompensationAnalysis[[#This Row],[Current Base Salary]]+CompensationAnalysis[[#This Row],[Base Increase Amount $]]))/CompensationAnalysis[[#This Row],[Target Market Salary]],"")</f>
        <v/>
      </c>
      <c r="V710" s="28"/>
      <c r="X710" s="28"/>
    </row>
    <row r="711" spans="1:24" ht="13.8" x14ac:dyDescent="0.25">
      <c r="A711" s="8"/>
      <c r="B711" s="8"/>
      <c r="C711" s="8"/>
      <c r="D711" s="8"/>
      <c r="E711" s="8"/>
      <c r="F711" s="8"/>
      <c r="G711" s="10"/>
      <c r="H711" s="29" t="str">
        <f>IFERROR(VLOOKUP(F711,'Jobs to Benchmark'!#REF!,1,FALSE),"")</f>
        <v/>
      </c>
      <c r="I711" s="15"/>
      <c r="J711" s="63"/>
      <c r="K711" s="63"/>
      <c r="L711" s="64"/>
      <c r="M711" s="65"/>
      <c r="N711" s="63"/>
      <c r="O711" s="66" t="str">
        <f>IFERROR(CompensationAnalysis[[#This Row],[Salary Band Average]]/CompensationAnalysis[[#This Row],[Target Market Salary]],"")</f>
        <v/>
      </c>
      <c r="P711" s="67" t="str">
        <f t="shared" si="32"/>
        <v/>
      </c>
      <c r="Q711" s="63">
        <f>IFERROR(CompensationAnalysis[[#This Row],[Current Base Salary]]-CompensationAnalysis[[#This Row],[Target Market Salary]],"")</f>
        <v>0</v>
      </c>
      <c r="R711" s="12"/>
      <c r="S711" s="63">
        <f t="shared" si="33"/>
        <v>0</v>
      </c>
      <c r="T711" s="63">
        <f>CompensationAnalysis[[#This Row],[Base Increase Amount $]]+CompensationAnalysis[[#This Row],[Current Base Salary]]</f>
        <v>0</v>
      </c>
      <c r="U711" s="67" t="str">
        <f>IFERROR(((CompensationAnalysis[[#This Row],[Current Base Salary]]+CompensationAnalysis[[#This Row],[Base Increase Amount $]]))/CompensationAnalysis[[#This Row],[Target Market Salary]],"")</f>
        <v/>
      </c>
      <c r="V711" s="28"/>
      <c r="X711" s="28"/>
    </row>
    <row r="712" spans="1:24" ht="13.8" x14ac:dyDescent="0.25">
      <c r="A712" s="8"/>
      <c r="B712" s="8"/>
      <c r="C712" s="8"/>
      <c r="D712" s="8"/>
      <c r="E712" s="8"/>
      <c r="F712" s="8"/>
      <c r="G712" s="10"/>
      <c r="H712" s="29" t="str">
        <f>IFERROR(VLOOKUP(F712,'Jobs to Benchmark'!#REF!,1,FALSE),"")</f>
        <v/>
      </c>
      <c r="I712" s="15"/>
      <c r="J712" s="63"/>
      <c r="K712" s="63"/>
      <c r="L712" s="64"/>
      <c r="M712" s="65"/>
      <c r="N712" s="63"/>
      <c r="O712" s="66" t="str">
        <f>IFERROR(CompensationAnalysis[[#This Row],[Salary Band Average]]/CompensationAnalysis[[#This Row],[Target Market Salary]],"")</f>
        <v/>
      </c>
      <c r="P712" s="67" t="str">
        <f t="shared" si="32"/>
        <v/>
      </c>
      <c r="Q712" s="63">
        <f>IFERROR(CompensationAnalysis[[#This Row],[Current Base Salary]]-CompensationAnalysis[[#This Row],[Target Market Salary]],"")</f>
        <v>0</v>
      </c>
      <c r="R712" s="12"/>
      <c r="S712" s="63">
        <f t="shared" si="33"/>
        <v>0</v>
      </c>
      <c r="T712" s="63">
        <f>CompensationAnalysis[[#This Row],[Base Increase Amount $]]+CompensationAnalysis[[#This Row],[Current Base Salary]]</f>
        <v>0</v>
      </c>
      <c r="U712" s="67" t="str">
        <f>IFERROR(((CompensationAnalysis[[#This Row],[Current Base Salary]]+CompensationAnalysis[[#This Row],[Base Increase Amount $]]))/CompensationAnalysis[[#This Row],[Target Market Salary]],"")</f>
        <v/>
      </c>
      <c r="V712" s="28"/>
      <c r="X712" s="28"/>
    </row>
    <row r="713" spans="1:24" ht="13.8" x14ac:dyDescent="0.25">
      <c r="A713" s="8"/>
      <c r="B713" s="8"/>
      <c r="C713" s="8"/>
      <c r="D713" s="8"/>
      <c r="E713" s="8"/>
      <c r="F713" s="8"/>
      <c r="G713" s="10"/>
      <c r="H713" s="29" t="str">
        <f>IFERROR(VLOOKUP(F713,'Jobs to Benchmark'!#REF!,1,FALSE),"")</f>
        <v/>
      </c>
      <c r="I713" s="15"/>
      <c r="J713" s="63"/>
      <c r="K713" s="63"/>
      <c r="L713" s="64"/>
      <c r="M713" s="65"/>
      <c r="N713" s="63"/>
      <c r="O713" s="66" t="str">
        <f>IFERROR(CompensationAnalysis[[#This Row],[Salary Band Average]]/CompensationAnalysis[[#This Row],[Target Market Salary]],"")</f>
        <v/>
      </c>
      <c r="P713" s="67" t="str">
        <f t="shared" si="32"/>
        <v/>
      </c>
      <c r="Q713" s="63">
        <f>IFERROR(CompensationAnalysis[[#This Row],[Current Base Salary]]-CompensationAnalysis[[#This Row],[Target Market Salary]],"")</f>
        <v>0</v>
      </c>
      <c r="R713" s="12"/>
      <c r="S713" s="63">
        <f t="shared" si="33"/>
        <v>0</v>
      </c>
      <c r="T713" s="63">
        <f>CompensationAnalysis[[#This Row],[Base Increase Amount $]]+CompensationAnalysis[[#This Row],[Current Base Salary]]</f>
        <v>0</v>
      </c>
      <c r="U713" s="67" t="str">
        <f>IFERROR(((CompensationAnalysis[[#This Row],[Current Base Salary]]+CompensationAnalysis[[#This Row],[Base Increase Amount $]]))/CompensationAnalysis[[#This Row],[Target Market Salary]],"")</f>
        <v/>
      </c>
      <c r="V713" s="28"/>
      <c r="X713" s="28"/>
    </row>
    <row r="714" spans="1:24" ht="13.8" x14ac:dyDescent="0.25">
      <c r="A714" s="8"/>
      <c r="B714" s="8"/>
      <c r="C714" s="8"/>
      <c r="D714" s="8"/>
      <c r="E714" s="8"/>
      <c r="F714" s="8"/>
      <c r="G714" s="10"/>
      <c r="H714" s="29" t="str">
        <f>IFERROR(VLOOKUP(F714,'Jobs to Benchmark'!#REF!,1,FALSE),"")</f>
        <v/>
      </c>
      <c r="I714" s="15"/>
      <c r="J714" s="63"/>
      <c r="K714" s="63"/>
      <c r="L714" s="64"/>
      <c r="M714" s="65"/>
      <c r="N714" s="63"/>
      <c r="O714" s="66" t="str">
        <f>IFERROR(CompensationAnalysis[[#This Row],[Salary Band Average]]/CompensationAnalysis[[#This Row],[Target Market Salary]],"")</f>
        <v/>
      </c>
      <c r="P714" s="67" t="str">
        <f t="shared" si="32"/>
        <v/>
      </c>
      <c r="Q714" s="63">
        <f>IFERROR(CompensationAnalysis[[#This Row],[Current Base Salary]]-CompensationAnalysis[[#This Row],[Target Market Salary]],"")</f>
        <v>0</v>
      </c>
      <c r="R714" s="12"/>
      <c r="S714" s="63">
        <f t="shared" si="33"/>
        <v>0</v>
      </c>
      <c r="T714" s="63">
        <f>CompensationAnalysis[[#This Row],[Base Increase Amount $]]+CompensationAnalysis[[#This Row],[Current Base Salary]]</f>
        <v>0</v>
      </c>
      <c r="U714" s="67" t="str">
        <f>IFERROR(((CompensationAnalysis[[#This Row],[Current Base Salary]]+CompensationAnalysis[[#This Row],[Base Increase Amount $]]))/CompensationAnalysis[[#This Row],[Target Market Salary]],"")</f>
        <v/>
      </c>
      <c r="V714" s="28"/>
      <c r="X714" s="28"/>
    </row>
    <row r="715" spans="1:24" ht="13.8" x14ac:dyDescent="0.25">
      <c r="A715" s="8"/>
      <c r="B715" s="8"/>
      <c r="C715" s="8"/>
      <c r="D715" s="8"/>
      <c r="E715" s="8"/>
      <c r="F715" s="8"/>
      <c r="G715" s="10"/>
      <c r="H715" s="29" t="str">
        <f>IFERROR(VLOOKUP(F715,'Jobs to Benchmark'!#REF!,1,FALSE),"")</f>
        <v/>
      </c>
      <c r="I715" s="15"/>
      <c r="J715" s="63"/>
      <c r="K715" s="63"/>
      <c r="L715" s="64"/>
      <c r="M715" s="65"/>
      <c r="N715" s="63"/>
      <c r="O715" s="66" t="str">
        <f>IFERROR(CompensationAnalysis[[#This Row],[Salary Band Average]]/CompensationAnalysis[[#This Row],[Target Market Salary]],"")</f>
        <v/>
      </c>
      <c r="P715" s="67" t="str">
        <f t="shared" si="32"/>
        <v/>
      </c>
      <c r="Q715" s="63">
        <f>IFERROR(CompensationAnalysis[[#This Row],[Current Base Salary]]-CompensationAnalysis[[#This Row],[Target Market Salary]],"")</f>
        <v>0</v>
      </c>
      <c r="R715" s="12"/>
      <c r="S715" s="63">
        <f t="shared" si="33"/>
        <v>0</v>
      </c>
      <c r="T715" s="63">
        <f>CompensationAnalysis[[#This Row],[Base Increase Amount $]]+CompensationAnalysis[[#This Row],[Current Base Salary]]</f>
        <v>0</v>
      </c>
      <c r="U715" s="67" t="str">
        <f>IFERROR(((CompensationAnalysis[[#This Row],[Current Base Salary]]+CompensationAnalysis[[#This Row],[Base Increase Amount $]]))/CompensationAnalysis[[#This Row],[Target Market Salary]],"")</f>
        <v/>
      </c>
      <c r="V715" s="28"/>
      <c r="X715" s="28"/>
    </row>
    <row r="716" spans="1:24" ht="13.8" x14ac:dyDescent="0.25">
      <c r="A716" s="8"/>
      <c r="B716" s="8"/>
      <c r="C716" s="8"/>
      <c r="D716" s="8"/>
      <c r="E716" s="8"/>
      <c r="F716" s="8"/>
      <c r="G716" s="10"/>
      <c r="H716" s="29" t="str">
        <f>IFERROR(VLOOKUP(F716,'Jobs to Benchmark'!#REF!,1,FALSE),"")</f>
        <v/>
      </c>
      <c r="I716" s="15"/>
      <c r="J716" s="63"/>
      <c r="K716" s="63"/>
      <c r="L716" s="64"/>
      <c r="M716" s="65"/>
      <c r="N716" s="63"/>
      <c r="O716" s="66" t="str">
        <f>IFERROR(CompensationAnalysis[[#This Row],[Salary Band Average]]/CompensationAnalysis[[#This Row],[Target Market Salary]],"")</f>
        <v/>
      </c>
      <c r="P716" s="67" t="str">
        <f t="shared" si="32"/>
        <v/>
      </c>
      <c r="Q716" s="63">
        <f>IFERROR(CompensationAnalysis[[#This Row],[Current Base Salary]]-CompensationAnalysis[[#This Row],[Target Market Salary]],"")</f>
        <v>0</v>
      </c>
      <c r="R716" s="12"/>
      <c r="S716" s="63">
        <f t="shared" si="33"/>
        <v>0</v>
      </c>
      <c r="T716" s="63">
        <f>CompensationAnalysis[[#This Row],[Base Increase Amount $]]+CompensationAnalysis[[#This Row],[Current Base Salary]]</f>
        <v>0</v>
      </c>
      <c r="U716" s="67" t="str">
        <f>IFERROR(((CompensationAnalysis[[#This Row],[Current Base Salary]]+CompensationAnalysis[[#This Row],[Base Increase Amount $]]))/CompensationAnalysis[[#This Row],[Target Market Salary]],"")</f>
        <v/>
      </c>
      <c r="V716" s="28"/>
      <c r="X716" s="28"/>
    </row>
    <row r="717" spans="1:24" ht="13.8" x14ac:dyDescent="0.25">
      <c r="A717" s="8"/>
      <c r="B717" s="8"/>
      <c r="C717" s="8"/>
      <c r="D717" s="8"/>
      <c r="E717" s="8"/>
      <c r="F717" s="8"/>
      <c r="G717" s="10"/>
      <c r="H717" s="29" t="str">
        <f>IFERROR(VLOOKUP(F717,'Jobs to Benchmark'!#REF!,1,FALSE),"")</f>
        <v/>
      </c>
      <c r="I717" s="15"/>
      <c r="J717" s="63"/>
      <c r="K717" s="63"/>
      <c r="L717" s="64"/>
      <c r="M717" s="65"/>
      <c r="N717" s="63"/>
      <c r="O717" s="66" t="str">
        <f>IFERROR(CompensationAnalysis[[#This Row],[Salary Band Average]]/CompensationAnalysis[[#This Row],[Target Market Salary]],"")</f>
        <v/>
      </c>
      <c r="P717" s="67" t="str">
        <f t="shared" si="32"/>
        <v/>
      </c>
      <c r="Q717" s="63">
        <f>IFERROR(CompensationAnalysis[[#This Row],[Current Base Salary]]-CompensationAnalysis[[#This Row],[Target Market Salary]],"")</f>
        <v>0</v>
      </c>
      <c r="R717" s="12"/>
      <c r="S717" s="63">
        <f t="shared" si="33"/>
        <v>0</v>
      </c>
      <c r="T717" s="63">
        <f>CompensationAnalysis[[#This Row],[Base Increase Amount $]]+CompensationAnalysis[[#This Row],[Current Base Salary]]</f>
        <v>0</v>
      </c>
      <c r="U717" s="67" t="str">
        <f>IFERROR(((CompensationAnalysis[[#This Row],[Current Base Salary]]+CompensationAnalysis[[#This Row],[Base Increase Amount $]]))/CompensationAnalysis[[#This Row],[Target Market Salary]],"")</f>
        <v/>
      </c>
      <c r="V717" s="28"/>
      <c r="X717" s="28"/>
    </row>
    <row r="718" spans="1:24" ht="13.8" x14ac:dyDescent="0.25">
      <c r="A718" s="8"/>
      <c r="B718" s="8"/>
      <c r="C718" s="8"/>
      <c r="D718" s="8"/>
      <c r="E718" s="8"/>
      <c r="F718" s="8"/>
      <c r="G718" s="10"/>
      <c r="H718" s="29" t="str">
        <f>IFERROR(VLOOKUP(F718,'Jobs to Benchmark'!#REF!,1,FALSE),"")</f>
        <v/>
      </c>
      <c r="I718" s="15"/>
      <c r="J718" s="63"/>
      <c r="K718" s="63"/>
      <c r="L718" s="64"/>
      <c r="M718" s="65"/>
      <c r="N718" s="63"/>
      <c r="O718" s="66" t="str">
        <f>IFERROR(CompensationAnalysis[[#This Row],[Salary Band Average]]/CompensationAnalysis[[#This Row],[Target Market Salary]],"")</f>
        <v/>
      </c>
      <c r="P718" s="67" t="str">
        <f t="shared" si="32"/>
        <v/>
      </c>
      <c r="Q718" s="63">
        <f>IFERROR(CompensationAnalysis[[#This Row],[Current Base Salary]]-CompensationAnalysis[[#This Row],[Target Market Salary]],"")</f>
        <v>0</v>
      </c>
      <c r="R718" s="12"/>
      <c r="S718" s="63">
        <f t="shared" si="33"/>
        <v>0</v>
      </c>
      <c r="T718" s="63">
        <f>CompensationAnalysis[[#This Row],[Base Increase Amount $]]+CompensationAnalysis[[#This Row],[Current Base Salary]]</f>
        <v>0</v>
      </c>
      <c r="U718" s="67" t="str">
        <f>IFERROR(((CompensationAnalysis[[#This Row],[Current Base Salary]]+CompensationAnalysis[[#This Row],[Base Increase Amount $]]))/CompensationAnalysis[[#This Row],[Target Market Salary]],"")</f>
        <v/>
      </c>
      <c r="V718" s="28"/>
      <c r="X718" s="28"/>
    </row>
    <row r="719" spans="1:24" ht="13.8" x14ac:dyDescent="0.25">
      <c r="A719" s="8"/>
      <c r="B719" s="8"/>
      <c r="C719" s="8"/>
      <c r="D719" s="8"/>
      <c r="E719" s="8"/>
      <c r="F719" s="8"/>
      <c r="G719" s="10"/>
      <c r="H719" s="29" t="str">
        <f>IFERROR(VLOOKUP(F719,'Jobs to Benchmark'!#REF!,1,FALSE),"")</f>
        <v/>
      </c>
      <c r="I719" s="15"/>
      <c r="J719" s="63"/>
      <c r="K719" s="63"/>
      <c r="L719" s="64"/>
      <c r="M719" s="65"/>
      <c r="N719" s="63"/>
      <c r="O719" s="66" t="str">
        <f>IFERROR(CompensationAnalysis[[#This Row],[Salary Band Average]]/CompensationAnalysis[[#This Row],[Target Market Salary]],"")</f>
        <v/>
      </c>
      <c r="P719" s="67" t="str">
        <f t="shared" si="32"/>
        <v/>
      </c>
      <c r="Q719" s="63">
        <f>IFERROR(CompensationAnalysis[[#This Row],[Current Base Salary]]-CompensationAnalysis[[#This Row],[Target Market Salary]],"")</f>
        <v>0</v>
      </c>
      <c r="R719" s="12"/>
      <c r="S719" s="63">
        <f t="shared" si="33"/>
        <v>0</v>
      </c>
      <c r="T719" s="63">
        <f>CompensationAnalysis[[#This Row],[Base Increase Amount $]]+CompensationAnalysis[[#This Row],[Current Base Salary]]</f>
        <v>0</v>
      </c>
      <c r="U719" s="67" t="str">
        <f>IFERROR(((CompensationAnalysis[[#This Row],[Current Base Salary]]+CompensationAnalysis[[#This Row],[Base Increase Amount $]]))/CompensationAnalysis[[#This Row],[Target Market Salary]],"")</f>
        <v/>
      </c>
      <c r="V719" s="28"/>
      <c r="X719" s="28"/>
    </row>
    <row r="720" spans="1:24" ht="13.8" x14ac:dyDescent="0.25">
      <c r="A720" s="8"/>
      <c r="B720" s="8"/>
      <c r="C720" s="8"/>
      <c r="D720" s="8"/>
      <c r="E720" s="8"/>
      <c r="F720" s="8"/>
      <c r="G720" s="10"/>
      <c r="H720" s="29" t="str">
        <f>IFERROR(VLOOKUP(F720,'Jobs to Benchmark'!#REF!,1,FALSE),"")</f>
        <v/>
      </c>
      <c r="I720" s="15"/>
      <c r="J720" s="63"/>
      <c r="K720" s="63"/>
      <c r="L720" s="64"/>
      <c r="M720" s="65"/>
      <c r="N720" s="63"/>
      <c r="O720" s="66" t="str">
        <f>IFERROR(CompensationAnalysis[[#This Row],[Salary Band Average]]/CompensationAnalysis[[#This Row],[Target Market Salary]],"")</f>
        <v/>
      </c>
      <c r="P720" s="67" t="str">
        <f t="shared" si="32"/>
        <v/>
      </c>
      <c r="Q720" s="63">
        <f>IFERROR(CompensationAnalysis[[#This Row],[Current Base Salary]]-CompensationAnalysis[[#This Row],[Target Market Salary]],"")</f>
        <v>0</v>
      </c>
      <c r="R720" s="12"/>
      <c r="S720" s="63">
        <f t="shared" si="33"/>
        <v>0</v>
      </c>
      <c r="T720" s="63">
        <f>CompensationAnalysis[[#This Row],[Base Increase Amount $]]+CompensationAnalysis[[#This Row],[Current Base Salary]]</f>
        <v>0</v>
      </c>
      <c r="U720" s="67" t="str">
        <f>IFERROR(((CompensationAnalysis[[#This Row],[Current Base Salary]]+CompensationAnalysis[[#This Row],[Base Increase Amount $]]))/CompensationAnalysis[[#This Row],[Target Market Salary]],"")</f>
        <v/>
      </c>
      <c r="V720" s="28"/>
      <c r="X720" s="28"/>
    </row>
    <row r="721" spans="1:24" ht="13.8" x14ac:dyDescent="0.25">
      <c r="A721" s="8"/>
      <c r="B721" s="8"/>
      <c r="C721" s="8"/>
      <c r="D721" s="8"/>
      <c r="E721" s="8"/>
      <c r="F721" s="8"/>
      <c r="G721" s="10"/>
      <c r="H721" s="29" t="str">
        <f>IFERROR(VLOOKUP(F721,'Jobs to Benchmark'!#REF!,1,FALSE),"")</f>
        <v/>
      </c>
      <c r="I721" s="15"/>
      <c r="J721" s="63"/>
      <c r="K721" s="63"/>
      <c r="L721" s="64"/>
      <c r="M721" s="65"/>
      <c r="N721" s="63"/>
      <c r="O721" s="66" t="str">
        <f>IFERROR(CompensationAnalysis[[#This Row],[Salary Band Average]]/CompensationAnalysis[[#This Row],[Target Market Salary]],"")</f>
        <v/>
      </c>
      <c r="P721" s="67" t="str">
        <f t="shared" si="32"/>
        <v/>
      </c>
      <c r="Q721" s="63">
        <f>IFERROR(CompensationAnalysis[[#This Row],[Current Base Salary]]-CompensationAnalysis[[#This Row],[Target Market Salary]],"")</f>
        <v>0</v>
      </c>
      <c r="R721" s="12"/>
      <c r="S721" s="63">
        <f t="shared" si="33"/>
        <v>0</v>
      </c>
      <c r="T721" s="63">
        <f>CompensationAnalysis[[#This Row],[Base Increase Amount $]]+CompensationAnalysis[[#This Row],[Current Base Salary]]</f>
        <v>0</v>
      </c>
      <c r="U721" s="67" t="str">
        <f>IFERROR(((CompensationAnalysis[[#This Row],[Current Base Salary]]+CompensationAnalysis[[#This Row],[Base Increase Amount $]]))/CompensationAnalysis[[#This Row],[Target Market Salary]],"")</f>
        <v/>
      </c>
      <c r="V721" s="28"/>
      <c r="X721" s="28"/>
    </row>
    <row r="722" spans="1:24" ht="13.8" x14ac:dyDescent="0.25">
      <c r="A722" s="8"/>
      <c r="B722" s="8"/>
      <c r="C722" s="8"/>
      <c r="D722" s="8"/>
      <c r="E722" s="8"/>
      <c r="F722" s="8"/>
      <c r="G722" s="10"/>
      <c r="H722" s="29" t="str">
        <f>IFERROR(VLOOKUP(F722,'Jobs to Benchmark'!#REF!,1,FALSE),"")</f>
        <v/>
      </c>
      <c r="I722" s="15"/>
      <c r="J722" s="63"/>
      <c r="K722" s="63"/>
      <c r="L722" s="64"/>
      <c r="M722" s="65"/>
      <c r="N722" s="63"/>
      <c r="O722" s="66" t="str">
        <f>IFERROR(CompensationAnalysis[[#This Row],[Salary Band Average]]/CompensationAnalysis[[#This Row],[Target Market Salary]],"")</f>
        <v/>
      </c>
      <c r="P722" s="67" t="str">
        <f t="shared" si="32"/>
        <v/>
      </c>
      <c r="Q722" s="63">
        <f>IFERROR(CompensationAnalysis[[#This Row],[Current Base Salary]]-CompensationAnalysis[[#This Row],[Target Market Salary]],"")</f>
        <v>0</v>
      </c>
      <c r="R722" s="12"/>
      <c r="S722" s="63">
        <f t="shared" si="33"/>
        <v>0</v>
      </c>
      <c r="T722" s="63">
        <f>CompensationAnalysis[[#This Row],[Base Increase Amount $]]+CompensationAnalysis[[#This Row],[Current Base Salary]]</f>
        <v>0</v>
      </c>
      <c r="U722" s="67" t="str">
        <f>IFERROR(((CompensationAnalysis[[#This Row],[Current Base Salary]]+CompensationAnalysis[[#This Row],[Base Increase Amount $]]))/CompensationAnalysis[[#This Row],[Target Market Salary]],"")</f>
        <v/>
      </c>
      <c r="V722" s="28"/>
      <c r="X722" s="28"/>
    </row>
    <row r="723" spans="1:24" ht="13.8" x14ac:dyDescent="0.25">
      <c r="A723" s="8"/>
      <c r="B723" s="8"/>
      <c r="C723" s="8"/>
      <c r="D723" s="8"/>
      <c r="E723" s="8"/>
      <c r="F723" s="8"/>
      <c r="G723" s="10"/>
      <c r="H723" s="29" t="str">
        <f>IFERROR(VLOOKUP(F723,'Jobs to Benchmark'!#REF!,1,FALSE),"")</f>
        <v/>
      </c>
      <c r="I723" s="15"/>
      <c r="J723" s="63"/>
      <c r="K723" s="63"/>
      <c r="L723" s="64"/>
      <c r="M723" s="65"/>
      <c r="N723" s="63"/>
      <c r="O723" s="66" t="str">
        <f>IFERROR(CompensationAnalysis[[#This Row],[Salary Band Average]]/CompensationAnalysis[[#This Row],[Target Market Salary]],"")</f>
        <v/>
      </c>
      <c r="P723" s="67" t="str">
        <f t="shared" si="32"/>
        <v/>
      </c>
      <c r="Q723" s="63">
        <f>IFERROR(CompensationAnalysis[[#This Row],[Current Base Salary]]-CompensationAnalysis[[#This Row],[Target Market Salary]],"")</f>
        <v>0</v>
      </c>
      <c r="R723" s="12"/>
      <c r="S723" s="63">
        <f t="shared" si="33"/>
        <v>0</v>
      </c>
      <c r="T723" s="63">
        <f>CompensationAnalysis[[#This Row],[Base Increase Amount $]]+CompensationAnalysis[[#This Row],[Current Base Salary]]</f>
        <v>0</v>
      </c>
      <c r="U723" s="67" t="str">
        <f>IFERROR(((CompensationAnalysis[[#This Row],[Current Base Salary]]+CompensationAnalysis[[#This Row],[Base Increase Amount $]]))/CompensationAnalysis[[#This Row],[Target Market Salary]],"")</f>
        <v/>
      </c>
      <c r="V723" s="28"/>
      <c r="X723" s="28"/>
    </row>
    <row r="724" spans="1:24" ht="13.8" x14ac:dyDescent="0.25">
      <c r="A724" s="8"/>
      <c r="B724" s="8"/>
      <c r="C724" s="8"/>
      <c r="D724" s="8"/>
      <c r="E724" s="8"/>
      <c r="F724" s="8"/>
      <c r="G724" s="10"/>
      <c r="H724" s="29" t="str">
        <f>IFERROR(VLOOKUP(F724,'Jobs to Benchmark'!#REF!,1,FALSE),"")</f>
        <v/>
      </c>
      <c r="I724" s="15"/>
      <c r="J724" s="63"/>
      <c r="K724" s="63"/>
      <c r="L724" s="64"/>
      <c r="M724" s="65"/>
      <c r="N724" s="63"/>
      <c r="O724" s="66" t="str">
        <f>IFERROR(CompensationAnalysis[[#This Row],[Salary Band Average]]/CompensationAnalysis[[#This Row],[Target Market Salary]],"")</f>
        <v/>
      </c>
      <c r="P724" s="67" t="str">
        <f t="shared" si="32"/>
        <v/>
      </c>
      <c r="Q724" s="63">
        <f>IFERROR(CompensationAnalysis[[#This Row],[Current Base Salary]]-CompensationAnalysis[[#This Row],[Target Market Salary]],"")</f>
        <v>0</v>
      </c>
      <c r="R724" s="12"/>
      <c r="S724" s="63">
        <f t="shared" si="33"/>
        <v>0</v>
      </c>
      <c r="T724" s="63">
        <f>CompensationAnalysis[[#This Row],[Base Increase Amount $]]+CompensationAnalysis[[#This Row],[Current Base Salary]]</f>
        <v>0</v>
      </c>
      <c r="U724" s="67" t="str">
        <f>IFERROR(((CompensationAnalysis[[#This Row],[Current Base Salary]]+CompensationAnalysis[[#This Row],[Base Increase Amount $]]))/CompensationAnalysis[[#This Row],[Target Market Salary]],"")</f>
        <v/>
      </c>
      <c r="V724" s="28"/>
      <c r="X724" s="28"/>
    </row>
    <row r="725" spans="1:24" ht="13.8" x14ac:dyDescent="0.25">
      <c r="A725" s="8"/>
      <c r="B725" s="8"/>
      <c r="C725" s="8"/>
      <c r="D725" s="8"/>
      <c r="E725" s="8"/>
      <c r="F725" s="8"/>
      <c r="G725" s="10"/>
      <c r="H725" s="29" t="str">
        <f>IFERROR(VLOOKUP(F725,'Jobs to Benchmark'!#REF!,1,FALSE),"")</f>
        <v/>
      </c>
      <c r="I725" s="15"/>
      <c r="J725" s="63"/>
      <c r="K725" s="63"/>
      <c r="L725" s="64"/>
      <c r="M725" s="65"/>
      <c r="N725" s="63"/>
      <c r="O725" s="66" t="str">
        <f>IFERROR(CompensationAnalysis[[#This Row],[Salary Band Average]]/CompensationAnalysis[[#This Row],[Target Market Salary]],"")</f>
        <v/>
      </c>
      <c r="P725" s="67" t="str">
        <f t="shared" si="32"/>
        <v/>
      </c>
      <c r="Q725" s="63">
        <f>IFERROR(CompensationAnalysis[[#This Row],[Current Base Salary]]-CompensationAnalysis[[#This Row],[Target Market Salary]],"")</f>
        <v>0</v>
      </c>
      <c r="R725" s="12"/>
      <c r="S725" s="63">
        <f t="shared" si="33"/>
        <v>0</v>
      </c>
      <c r="T725" s="63">
        <f>CompensationAnalysis[[#This Row],[Base Increase Amount $]]+CompensationAnalysis[[#This Row],[Current Base Salary]]</f>
        <v>0</v>
      </c>
      <c r="U725" s="67" t="str">
        <f>IFERROR(((CompensationAnalysis[[#This Row],[Current Base Salary]]+CompensationAnalysis[[#This Row],[Base Increase Amount $]]))/CompensationAnalysis[[#This Row],[Target Market Salary]],"")</f>
        <v/>
      </c>
      <c r="V725" s="28"/>
      <c r="X725" s="28"/>
    </row>
    <row r="726" spans="1:24" ht="13.8" x14ac:dyDescent="0.25">
      <c r="A726" s="8"/>
      <c r="B726" s="8"/>
      <c r="C726" s="8"/>
      <c r="D726" s="8"/>
      <c r="E726" s="8"/>
      <c r="F726" s="8"/>
      <c r="G726" s="10"/>
      <c r="H726" s="29" t="str">
        <f>IFERROR(VLOOKUP(F726,'Jobs to Benchmark'!#REF!,1,FALSE),"")</f>
        <v/>
      </c>
      <c r="I726" s="15"/>
      <c r="J726" s="63"/>
      <c r="K726" s="63"/>
      <c r="L726" s="64"/>
      <c r="M726" s="65"/>
      <c r="N726" s="63"/>
      <c r="O726" s="66" t="str">
        <f>IFERROR(CompensationAnalysis[[#This Row],[Salary Band Average]]/CompensationAnalysis[[#This Row],[Target Market Salary]],"")</f>
        <v/>
      </c>
      <c r="P726" s="67" t="str">
        <f t="shared" si="32"/>
        <v/>
      </c>
      <c r="Q726" s="63">
        <f>IFERROR(CompensationAnalysis[[#This Row],[Current Base Salary]]-CompensationAnalysis[[#This Row],[Target Market Salary]],"")</f>
        <v>0</v>
      </c>
      <c r="R726" s="12"/>
      <c r="S726" s="63">
        <f t="shared" si="33"/>
        <v>0</v>
      </c>
      <c r="T726" s="63">
        <f>CompensationAnalysis[[#This Row],[Base Increase Amount $]]+CompensationAnalysis[[#This Row],[Current Base Salary]]</f>
        <v>0</v>
      </c>
      <c r="U726" s="67" t="str">
        <f>IFERROR(((CompensationAnalysis[[#This Row],[Current Base Salary]]+CompensationAnalysis[[#This Row],[Base Increase Amount $]]))/CompensationAnalysis[[#This Row],[Target Market Salary]],"")</f>
        <v/>
      </c>
      <c r="V726" s="28"/>
      <c r="X726" s="28"/>
    </row>
    <row r="727" spans="1:24" ht="13.8" x14ac:dyDescent="0.25">
      <c r="A727" s="8"/>
      <c r="B727" s="8"/>
      <c r="C727" s="8"/>
      <c r="D727" s="8"/>
      <c r="E727" s="8"/>
      <c r="F727" s="8"/>
      <c r="G727" s="10"/>
      <c r="H727" s="29" t="str">
        <f>IFERROR(VLOOKUP(F727,'Jobs to Benchmark'!#REF!,1,FALSE),"")</f>
        <v/>
      </c>
      <c r="I727" s="15"/>
      <c r="J727" s="63"/>
      <c r="K727" s="63"/>
      <c r="L727" s="64"/>
      <c r="M727" s="65"/>
      <c r="N727" s="63"/>
      <c r="O727" s="66" t="str">
        <f>IFERROR(CompensationAnalysis[[#This Row],[Salary Band Average]]/CompensationAnalysis[[#This Row],[Target Market Salary]],"")</f>
        <v/>
      </c>
      <c r="P727" s="67" t="str">
        <f t="shared" si="32"/>
        <v/>
      </c>
      <c r="Q727" s="63">
        <f>IFERROR(CompensationAnalysis[[#This Row],[Current Base Salary]]-CompensationAnalysis[[#This Row],[Target Market Salary]],"")</f>
        <v>0</v>
      </c>
      <c r="R727" s="12"/>
      <c r="S727" s="63">
        <f t="shared" si="33"/>
        <v>0</v>
      </c>
      <c r="T727" s="63">
        <f>CompensationAnalysis[[#This Row],[Base Increase Amount $]]+CompensationAnalysis[[#This Row],[Current Base Salary]]</f>
        <v>0</v>
      </c>
      <c r="U727" s="67" t="str">
        <f>IFERROR(((CompensationAnalysis[[#This Row],[Current Base Salary]]+CompensationAnalysis[[#This Row],[Base Increase Amount $]]))/CompensationAnalysis[[#This Row],[Target Market Salary]],"")</f>
        <v/>
      </c>
      <c r="V727" s="28"/>
      <c r="X727" s="28"/>
    </row>
    <row r="728" spans="1:24" ht="13.8" x14ac:dyDescent="0.25">
      <c r="A728" s="8"/>
      <c r="B728" s="8"/>
      <c r="C728" s="8"/>
      <c r="D728" s="8"/>
      <c r="E728" s="8"/>
      <c r="F728" s="8"/>
      <c r="G728" s="10"/>
      <c r="H728" s="29" t="str">
        <f>IFERROR(VLOOKUP(F728,'Jobs to Benchmark'!#REF!,1,FALSE),"")</f>
        <v/>
      </c>
      <c r="I728" s="15"/>
      <c r="J728" s="63"/>
      <c r="K728" s="63"/>
      <c r="L728" s="64"/>
      <c r="M728" s="65"/>
      <c r="N728" s="63"/>
      <c r="O728" s="66" t="str">
        <f>IFERROR(CompensationAnalysis[[#This Row],[Salary Band Average]]/CompensationAnalysis[[#This Row],[Target Market Salary]],"")</f>
        <v/>
      </c>
      <c r="P728" s="67" t="str">
        <f t="shared" si="32"/>
        <v/>
      </c>
      <c r="Q728" s="63">
        <f>IFERROR(CompensationAnalysis[[#This Row],[Current Base Salary]]-CompensationAnalysis[[#This Row],[Target Market Salary]],"")</f>
        <v>0</v>
      </c>
      <c r="R728" s="12"/>
      <c r="S728" s="63">
        <f t="shared" si="33"/>
        <v>0</v>
      </c>
      <c r="T728" s="63">
        <f>CompensationAnalysis[[#This Row],[Base Increase Amount $]]+CompensationAnalysis[[#This Row],[Current Base Salary]]</f>
        <v>0</v>
      </c>
      <c r="U728" s="67" t="str">
        <f>IFERROR(((CompensationAnalysis[[#This Row],[Current Base Salary]]+CompensationAnalysis[[#This Row],[Base Increase Amount $]]))/CompensationAnalysis[[#This Row],[Target Market Salary]],"")</f>
        <v/>
      </c>
      <c r="V728" s="28"/>
      <c r="X728" s="28"/>
    </row>
    <row r="729" spans="1:24" ht="13.8" x14ac:dyDescent="0.25">
      <c r="A729" s="8"/>
      <c r="B729" s="8"/>
      <c r="C729" s="8"/>
      <c r="D729" s="8"/>
      <c r="E729" s="8"/>
      <c r="F729" s="8"/>
      <c r="G729" s="10"/>
      <c r="H729" s="29" t="str">
        <f>IFERROR(VLOOKUP(F729,'Jobs to Benchmark'!#REF!,1,FALSE),"")</f>
        <v/>
      </c>
      <c r="I729" s="15"/>
      <c r="J729" s="63"/>
      <c r="K729" s="63"/>
      <c r="L729" s="64"/>
      <c r="M729" s="65"/>
      <c r="N729" s="63"/>
      <c r="O729" s="66" t="str">
        <f>IFERROR(CompensationAnalysis[[#This Row],[Salary Band Average]]/CompensationAnalysis[[#This Row],[Target Market Salary]],"")</f>
        <v/>
      </c>
      <c r="P729" s="67" t="str">
        <f t="shared" si="32"/>
        <v/>
      </c>
      <c r="Q729" s="63">
        <f>IFERROR(CompensationAnalysis[[#This Row],[Current Base Salary]]-CompensationAnalysis[[#This Row],[Target Market Salary]],"")</f>
        <v>0</v>
      </c>
      <c r="R729" s="12"/>
      <c r="S729" s="63">
        <f t="shared" si="33"/>
        <v>0</v>
      </c>
      <c r="T729" s="63">
        <f>CompensationAnalysis[[#This Row],[Base Increase Amount $]]+CompensationAnalysis[[#This Row],[Current Base Salary]]</f>
        <v>0</v>
      </c>
      <c r="U729" s="67" t="str">
        <f>IFERROR(((CompensationAnalysis[[#This Row],[Current Base Salary]]+CompensationAnalysis[[#This Row],[Base Increase Amount $]]))/CompensationAnalysis[[#This Row],[Target Market Salary]],"")</f>
        <v/>
      </c>
      <c r="V729" s="28"/>
      <c r="X729" s="28"/>
    </row>
    <row r="730" spans="1:24" ht="13.8" x14ac:dyDescent="0.25">
      <c r="A730" s="8"/>
      <c r="B730" s="8"/>
      <c r="C730" s="8"/>
      <c r="D730" s="8"/>
      <c r="E730" s="8"/>
      <c r="F730" s="8"/>
      <c r="G730" s="10"/>
      <c r="H730" s="29" t="str">
        <f>IFERROR(VLOOKUP(F730,'Jobs to Benchmark'!#REF!,1,FALSE),"")</f>
        <v/>
      </c>
      <c r="I730" s="15"/>
      <c r="J730" s="63"/>
      <c r="K730" s="63"/>
      <c r="L730" s="64"/>
      <c r="M730" s="65"/>
      <c r="N730" s="63"/>
      <c r="O730" s="66" t="str">
        <f>IFERROR(CompensationAnalysis[[#This Row],[Salary Band Average]]/CompensationAnalysis[[#This Row],[Target Market Salary]],"")</f>
        <v/>
      </c>
      <c r="P730" s="67" t="str">
        <f t="shared" si="32"/>
        <v/>
      </c>
      <c r="Q730" s="63">
        <f>IFERROR(CompensationAnalysis[[#This Row],[Current Base Salary]]-CompensationAnalysis[[#This Row],[Target Market Salary]],"")</f>
        <v>0</v>
      </c>
      <c r="R730" s="12"/>
      <c r="S730" s="63">
        <f t="shared" si="33"/>
        <v>0</v>
      </c>
      <c r="T730" s="63">
        <f>CompensationAnalysis[[#This Row],[Base Increase Amount $]]+CompensationAnalysis[[#This Row],[Current Base Salary]]</f>
        <v>0</v>
      </c>
      <c r="U730" s="67" t="str">
        <f>IFERROR(((CompensationAnalysis[[#This Row],[Current Base Salary]]+CompensationAnalysis[[#This Row],[Base Increase Amount $]]))/CompensationAnalysis[[#This Row],[Target Market Salary]],"")</f>
        <v/>
      </c>
      <c r="V730" s="28"/>
      <c r="X730" s="28"/>
    </row>
    <row r="731" spans="1:24" ht="13.8" x14ac:dyDescent="0.25">
      <c r="A731" s="8"/>
      <c r="B731" s="8"/>
      <c r="C731" s="8"/>
      <c r="D731" s="8"/>
      <c r="E731" s="8"/>
      <c r="F731" s="8"/>
      <c r="G731" s="10"/>
      <c r="H731" s="29" t="str">
        <f>IFERROR(VLOOKUP(F731,'Jobs to Benchmark'!#REF!,1,FALSE),"")</f>
        <v/>
      </c>
      <c r="I731" s="15"/>
      <c r="J731" s="63"/>
      <c r="K731" s="63"/>
      <c r="L731" s="64"/>
      <c r="M731" s="65"/>
      <c r="N731" s="63"/>
      <c r="O731" s="66" t="str">
        <f>IFERROR(CompensationAnalysis[[#This Row],[Salary Band Average]]/CompensationAnalysis[[#This Row],[Target Market Salary]],"")</f>
        <v/>
      </c>
      <c r="P731" s="67" t="str">
        <f t="shared" si="32"/>
        <v/>
      </c>
      <c r="Q731" s="63">
        <f>IFERROR(CompensationAnalysis[[#This Row],[Current Base Salary]]-CompensationAnalysis[[#This Row],[Target Market Salary]],"")</f>
        <v>0</v>
      </c>
      <c r="R731" s="12"/>
      <c r="S731" s="63">
        <f t="shared" si="33"/>
        <v>0</v>
      </c>
      <c r="T731" s="63">
        <f>CompensationAnalysis[[#This Row],[Base Increase Amount $]]+CompensationAnalysis[[#This Row],[Current Base Salary]]</f>
        <v>0</v>
      </c>
      <c r="U731" s="67" t="str">
        <f>IFERROR(((CompensationAnalysis[[#This Row],[Current Base Salary]]+CompensationAnalysis[[#This Row],[Base Increase Amount $]]))/CompensationAnalysis[[#This Row],[Target Market Salary]],"")</f>
        <v/>
      </c>
      <c r="V731" s="28"/>
      <c r="X731" s="28"/>
    </row>
    <row r="732" spans="1:24" ht="13.8" x14ac:dyDescent="0.25">
      <c r="A732" s="8"/>
      <c r="B732" s="8"/>
      <c r="C732" s="8"/>
      <c r="D732" s="8"/>
      <c r="E732" s="8"/>
      <c r="F732" s="8"/>
      <c r="G732" s="10"/>
      <c r="H732" s="29" t="str">
        <f>IFERROR(VLOOKUP(F732,'Jobs to Benchmark'!#REF!,1,FALSE),"")</f>
        <v/>
      </c>
      <c r="I732" s="15"/>
      <c r="J732" s="63"/>
      <c r="K732" s="63"/>
      <c r="L732" s="64"/>
      <c r="M732" s="65"/>
      <c r="N732" s="63"/>
      <c r="O732" s="66" t="str">
        <f>IFERROR(CompensationAnalysis[[#This Row],[Salary Band Average]]/CompensationAnalysis[[#This Row],[Target Market Salary]],"")</f>
        <v/>
      </c>
      <c r="P732" s="67" t="str">
        <f t="shared" si="32"/>
        <v/>
      </c>
      <c r="Q732" s="63">
        <f>IFERROR(CompensationAnalysis[[#This Row],[Current Base Salary]]-CompensationAnalysis[[#This Row],[Target Market Salary]],"")</f>
        <v>0</v>
      </c>
      <c r="R732" s="12"/>
      <c r="S732" s="63">
        <f t="shared" si="33"/>
        <v>0</v>
      </c>
      <c r="T732" s="63">
        <f>CompensationAnalysis[[#This Row],[Base Increase Amount $]]+CompensationAnalysis[[#This Row],[Current Base Salary]]</f>
        <v>0</v>
      </c>
      <c r="U732" s="67" t="str">
        <f>IFERROR(((CompensationAnalysis[[#This Row],[Current Base Salary]]+CompensationAnalysis[[#This Row],[Base Increase Amount $]]))/CompensationAnalysis[[#This Row],[Target Market Salary]],"")</f>
        <v/>
      </c>
      <c r="V732" s="28"/>
      <c r="X732" s="28"/>
    </row>
    <row r="733" spans="1:24" ht="13.8" x14ac:dyDescent="0.25">
      <c r="A733" s="8"/>
      <c r="B733" s="8"/>
      <c r="C733" s="8"/>
      <c r="D733" s="8"/>
      <c r="E733" s="8"/>
      <c r="F733" s="8"/>
      <c r="G733" s="10"/>
      <c r="H733" s="29" t="str">
        <f>IFERROR(VLOOKUP(F733,'Jobs to Benchmark'!#REF!,1,FALSE),"")</f>
        <v/>
      </c>
      <c r="I733" s="15"/>
      <c r="J733" s="63"/>
      <c r="K733" s="63"/>
      <c r="L733" s="64"/>
      <c r="M733" s="65"/>
      <c r="N733" s="63"/>
      <c r="O733" s="66" t="str">
        <f>IFERROR(CompensationAnalysis[[#This Row],[Salary Band Average]]/CompensationAnalysis[[#This Row],[Target Market Salary]],"")</f>
        <v/>
      </c>
      <c r="P733" s="67" t="str">
        <f t="shared" si="32"/>
        <v/>
      </c>
      <c r="Q733" s="63">
        <f>IFERROR(CompensationAnalysis[[#This Row],[Current Base Salary]]-CompensationAnalysis[[#This Row],[Target Market Salary]],"")</f>
        <v>0</v>
      </c>
      <c r="R733" s="12"/>
      <c r="S733" s="63">
        <f t="shared" si="33"/>
        <v>0</v>
      </c>
      <c r="T733" s="63">
        <f>CompensationAnalysis[[#This Row],[Base Increase Amount $]]+CompensationAnalysis[[#This Row],[Current Base Salary]]</f>
        <v>0</v>
      </c>
      <c r="U733" s="67" t="str">
        <f>IFERROR(((CompensationAnalysis[[#This Row],[Current Base Salary]]+CompensationAnalysis[[#This Row],[Base Increase Amount $]]))/CompensationAnalysis[[#This Row],[Target Market Salary]],"")</f>
        <v/>
      </c>
      <c r="V733" s="28"/>
      <c r="X733" s="28"/>
    </row>
    <row r="734" spans="1:24" ht="13.8" x14ac:dyDescent="0.25">
      <c r="A734" s="8"/>
      <c r="B734" s="8"/>
      <c r="C734" s="8"/>
      <c r="D734" s="8"/>
      <c r="E734" s="8"/>
      <c r="F734" s="8"/>
      <c r="G734" s="10"/>
      <c r="H734" s="29" t="str">
        <f>IFERROR(VLOOKUP(F734,'Jobs to Benchmark'!#REF!,1,FALSE),"")</f>
        <v/>
      </c>
      <c r="I734" s="15"/>
      <c r="J734" s="63"/>
      <c r="K734" s="63"/>
      <c r="L734" s="64"/>
      <c r="M734" s="65"/>
      <c r="N734" s="63"/>
      <c r="O734" s="66" t="str">
        <f>IFERROR(CompensationAnalysis[[#This Row],[Salary Band Average]]/CompensationAnalysis[[#This Row],[Target Market Salary]],"")</f>
        <v/>
      </c>
      <c r="P734" s="67" t="str">
        <f t="shared" si="32"/>
        <v/>
      </c>
      <c r="Q734" s="63">
        <f>IFERROR(CompensationAnalysis[[#This Row],[Current Base Salary]]-CompensationAnalysis[[#This Row],[Target Market Salary]],"")</f>
        <v>0</v>
      </c>
      <c r="R734" s="12"/>
      <c r="S734" s="63">
        <f t="shared" si="33"/>
        <v>0</v>
      </c>
      <c r="T734" s="63">
        <f>CompensationAnalysis[[#This Row],[Base Increase Amount $]]+CompensationAnalysis[[#This Row],[Current Base Salary]]</f>
        <v>0</v>
      </c>
      <c r="U734" s="67" t="str">
        <f>IFERROR(((CompensationAnalysis[[#This Row],[Current Base Salary]]+CompensationAnalysis[[#This Row],[Base Increase Amount $]]))/CompensationAnalysis[[#This Row],[Target Market Salary]],"")</f>
        <v/>
      </c>
      <c r="V734" s="28"/>
      <c r="X734" s="28"/>
    </row>
    <row r="735" spans="1:24" ht="13.8" x14ac:dyDescent="0.25">
      <c r="A735" s="8"/>
      <c r="B735" s="8"/>
      <c r="C735" s="8"/>
      <c r="D735" s="8"/>
      <c r="E735" s="8"/>
      <c r="F735" s="8"/>
      <c r="G735" s="10"/>
      <c r="H735" s="29" t="str">
        <f>IFERROR(VLOOKUP(F735,'Jobs to Benchmark'!#REF!,1,FALSE),"")</f>
        <v/>
      </c>
      <c r="I735" s="15"/>
      <c r="J735" s="63"/>
      <c r="K735" s="63"/>
      <c r="L735" s="64"/>
      <c r="M735" s="65"/>
      <c r="N735" s="63"/>
      <c r="O735" s="66" t="str">
        <f>IFERROR(CompensationAnalysis[[#This Row],[Salary Band Average]]/CompensationAnalysis[[#This Row],[Target Market Salary]],"")</f>
        <v/>
      </c>
      <c r="P735" s="67" t="str">
        <f t="shared" si="32"/>
        <v/>
      </c>
      <c r="Q735" s="63">
        <f>IFERROR(CompensationAnalysis[[#This Row],[Current Base Salary]]-CompensationAnalysis[[#This Row],[Target Market Salary]],"")</f>
        <v>0</v>
      </c>
      <c r="R735" s="12"/>
      <c r="S735" s="63">
        <f t="shared" si="33"/>
        <v>0</v>
      </c>
      <c r="T735" s="63">
        <f>CompensationAnalysis[[#This Row],[Base Increase Amount $]]+CompensationAnalysis[[#This Row],[Current Base Salary]]</f>
        <v>0</v>
      </c>
      <c r="U735" s="67" t="str">
        <f>IFERROR(((CompensationAnalysis[[#This Row],[Current Base Salary]]+CompensationAnalysis[[#This Row],[Base Increase Amount $]]))/CompensationAnalysis[[#This Row],[Target Market Salary]],"")</f>
        <v/>
      </c>
      <c r="V735" s="28"/>
      <c r="X735" s="28"/>
    </row>
    <row r="736" spans="1:24" ht="13.8" x14ac:dyDescent="0.25">
      <c r="A736" s="8"/>
      <c r="B736" s="8"/>
      <c r="C736" s="8"/>
      <c r="D736" s="8"/>
      <c r="E736" s="8"/>
      <c r="F736" s="8"/>
      <c r="G736" s="10"/>
      <c r="H736" s="29" t="str">
        <f>IFERROR(VLOOKUP(F736,'Jobs to Benchmark'!#REF!,1,FALSE),"")</f>
        <v/>
      </c>
      <c r="I736" s="15"/>
      <c r="J736" s="63"/>
      <c r="K736" s="63"/>
      <c r="L736" s="64"/>
      <c r="M736" s="65"/>
      <c r="N736" s="63"/>
      <c r="O736" s="66" t="str">
        <f>IFERROR(CompensationAnalysis[[#This Row],[Salary Band Average]]/CompensationAnalysis[[#This Row],[Target Market Salary]],"")</f>
        <v/>
      </c>
      <c r="P736" s="67" t="str">
        <f t="shared" si="32"/>
        <v/>
      </c>
      <c r="Q736" s="63">
        <f>IFERROR(CompensationAnalysis[[#This Row],[Current Base Salary]]-CompensationAnalysis[[#This Row],[Target Market Salary]],"")</f>
        <v>0</v>
      </c>
      <c r="R736" s="12"/>
      <c r="S736" s="63">
        <f t="shared" si="33"/>
        <v>0</v>
      </c>
      <c r="T736" s="63">
        <f>CompensationAnalysis[[#This Row],[Base Increase Amount $]]+CompensationAnalysis[[#This Row],[Current Base Salary]]</f>
        <v>0</v>
      </c>
      <c r="U736" s="67" t="str">
        <f>IFERROR(((CompensationAnalysis[[#This Row],[Current Base Salary]]+CompensationAnalysis[[#This Row],[Base Increase Amount $]]))/CompensationAnalysis[[#This Row],[Target Market Salary]],"")</f>
        <v/>
      </c>
      <c r="V736" s="28"/>
      <c r="X736" s="28"/>
    </row>
    <row r="737" spans="1:24" ht="13.8" x14ac:dyDescent="0.25">
      <c r="A737" s="8"/>
      <c r="B737" s="8"/>
      <c r="C737" s="8"/>
      <c r="D737" s="8"/>
      <c r="E737" s="8"/>
      <c r="F737" s="8"/>
      <c r="G737" s="10"/>
      <c r="H737" s="29" t="str">
        <f>IFERROR(VLOOKUP(F737,'Jobs to Benchmark'!#REF!,1,FALSE),"")</f>
        <v/>
      </c>
      <c r="I737" s="15"/>
      <c r="J737" s="63"/>
      <c r="K737" s="63"/>
      <c r="L737" s="64"/>
      <c r="M737" s="65"/>
      <c r="N737" s="63"/>
      <c r="O737" s="66" t="str">
        <f>IFERROR(CompensationAnalysis[[#This Row],[Salary Band Average]]/CompensationAnalysis[[#This Row],[Target Market Salary]],"")</f>
        <v/>
      </c>
      <c r="P737" s="67" t="str">
        <f t="shared" si="32"/>
        <v/>
      </c>
      <c r="Q737" s="63">
        <f>IFERROR(CompensationAnalysis[[#This Row],[Current Base Salary]]-CompensationAnalysis[[#This Row],[Target Market Salary]],"")</f>
        <v>0</v>
      </c>
      <c r="R737" s="12"/>
      <c r="S737" s="63">
        <f t="shared" si="33"/>
        <v>0</v>
      </c>
      <c r="T737" s="63">
        <f>CompensationAnalysis[[#This Row],[Base Increase Amount $]]+CompensationAnalysis[[#This Row],[Current Base Salary]]</f>
        <v>0</v>
      </c>
      <c r="U737" s="67" t="str">
        <f>IFERROR(((CompensationAnalysis[[#This Row],[Current Base Salary]]+CompensationAnalysis[[#This Row],[Base Increase Amount $]]))/CompensationAnalysis[[#This Row],[Target Market Salary]],"")</f>
        <v/>
      </c>
      <c r="V737" s="28"/>
      <c r="X737" s="28"/>
    </row>
    <row r="738" spans="1:24" ht="13.8" x14ac:dyDescent="0.25">
      <c r="A738" s="8"/>
      <c r="B738" s="8"/>
      <c r="C738" s="8"/>
      <c r="D738" s="8"/>
      <c r="E738" s="8"/>
      <c r="F738" s="8"/>
      <c r="G738" s="10"/>
      <c r="H738" s="29" t="str">
        <f>IFERROR(VLOOKUP(F738,'Jobs to Benchmark'!#REF!,1,FALSE),"")</f>
        <v/>
      </c>
      <c r="I738" s="15"/>
      <c r="J738" s="63"/>
      <c r="K738" s="63"/>
      <c r="L738" s="64"/>
      <c r="M738" s="65"/>
      <c r="N738" s="63"/>
      <c r="O738" s="66" t="str">
        <f>IFERROR(CompensationAnalysis[[#This Row],[Salary Band Average]]/CompensationAnalysis[[#This Row],[Target Market Salary]],"")</f>
        <v/>
      </c>
      <c r="P738" s="67" t="str">
        <f t="shared" si="32"/>
        <v/>
      </c>
      <c r="Q738" s="63">
        <f>IFERROR(CompensationAnalysis[[#This Row],[Current Base Salary]]-CompensationAnalysis[[#This Row],[Target Market Salary]],"")</f>
        <v>0</v>
      </c>
      <c r="R738" s="12"/>
      <c r="S738" s="63">
        <f t="shared" si="33"/>
        <v>0</v>
      </c>
      <c r="T738" s="63">
        <f>CompensationAnalysis[[#This Row],[Base Increase Amount $]]+CompensationAnalysis[[#This Row],[Current Base Salary]]</f>
        <v>0</v>
      </c>
      <c r="U738" s="67" t="str">
        <f>IFERROR(((CompensationAnalysis[[#This Row],[Current Base Salary]]+CompensationAnalysis[[#This Row],[Base Increase Amount $]]))/CompensationAnalysis[[#This Row],[Target Market Salary]],"")</f>
        <v/>
      </c>
      <c r="V738" s="28"/>
      <c r="X738" s="28"/>
    </row>
    <row r="739" spans="1:24" ht="13.8" x14ac:dyDescent="0.25">
      <c r="A739" s="8"/>
      <c r="B739" s="8"/>
      <c r="C739" s="8"/>
      <c r="D739" s="8"/>
      <c r="E739" s="8"/>
      <c r="F739" s="8"/>
      <c r="G739" s="10"/>
      <c r="H739" s="29" t="str">
        <f>IFERROR(VLOOKUP(F739,'Jobs to Benchmark'!#REF!,1,FALSE),"")</f>
        <v/>
      </c>
      <c r="I739" s="15"/>
      <c r="J739" s="63"/>
      <c r="K739" s="63"/>
      <c r="L739" s="64"/>
      <c r="M739" s="65"/>
      <c r="N739" s="63"/>
      <c r="O739" s="66" t="str">
        <f>IFERROR(CompensationAnalysis[[#This Row],[Salary Band Average]]/CompensationAnalysis[[#This Row],[Target Market Salary]],"")</f>
        <v/>
      </c>
      <c r="P739" s="67" t="str">
        <f t="shared" si="32"/>
        <v/>
      </c>
      <c r="Q739" s="63">
        <f>IFERROR(CompensationAnalysis[[#This Row],[Current Base Salary]]-CompensationAnalysis[[#This Row],[Target Market Salary]],"")</f>
        <v>0</v>
      </c>
      <c r="R739" s="12"/>
      <c r="S739" s="63">
        <f t="shared" si="33"/>
        <v>0</v>
      </c>
      <c r="T739" s="63">
        <f>CompensationAnalysis[[#This Row],[Base Increase Amount $]]+CompensationAnalysis[[#This Row],[Current Base Salary]]</f>
        <v>0</v>
      </c>
      <c r="U739" s="67" t="str">
        <f>IFERROR(((CompensationAnalysis[[#This Row],[Current Base Salary]]+CompensationAnalysis[[#This Row],[Base Increase Amount $]]))/CompensationAnalysis[[#This Row],[Target Market Salary]],"")</f>
        <v/>
      </c>
      <c r="V739" s="28"/>
      <c r="X739" s="28"/>
    </row>
    <row r="740" spans="1:24" ht="13.8" x14ac:dyDescent="0.25">
      <c r="A740" s="8"/>
      <c r="B740" s="8"/>
      <c r="C740" s="8"/>
      <c r="D740" s="8"/>
      <c r="E740" s="8"/>
      <c r="F740" s="8"/>
      <c r="G740" s="10"/>
      <c r="H740" s="29" t="str">
        <f>IFERROR(VLOOKUP(F740,'Jobs to Benchmark'!#REF!,1,FALSE),"")</f>
        <v/>
      </c>
      <c r="I740" s="15"/>
      <c r="J740" s="63"/>
      <c r="K740" s="63"/>
      <c r="L740" s="64"/>
      <c r="M740" s="65"/>
      <c r="N740" s="63"/>
      <c r="O740" s="66" t="str">
        <f>IFERROR(CompensationAnalysis[[#This Row],[Salary Band Average]]/CompensationAnalysis[[#This Row],[Target Market Salary]],"")</f>
        <v/>
      </c>
      <c r="P740" s="67" t="str">
        <f t="shared" si="32"/>
        <v/>
      </c>
      <c r="Q740" s="63">
        <f>IFERROR(CompensationAnalysis[[#This Row],[Current Base Salary]]-CompensationAnalysis[[#This Row],[Target Market Salary]],"")</f>
        <v>0</v>
      </c>
      <c r="R740" s="12"/>
      <c r="S740" s="63">
        <f t="shared" si="33"/>
        <v>0</v>
      </c>
      <c r="T740" s="63">
        <f>CompensationAnalysis[[#This Row],[Base Increase Amount $]]+CompensationAnalysis[[#This Row],[Current Base Salary]]</f>
        <v>0</v>
      </c>
      <c r="U740" s="67" t="str">
        <f>IFERROR(((CompensationAnalysis[[#This Row],[Current Base Salary]]+CompensationAnalysis[[#This Row],[Base Increase Amount $]]))/CompensationAnalysis[[#This Row],[Target Market Salary]],"")</f>
        <v/>
      </c>
      <c r="V740" s="28"/>
      <c r="X740" s="28"/>
    </row>
    <row r="741" spans="1:24" ht="13.8" x14ac:dyDescent="0.25">
      <c r="A741" s="8"/>
      <c r="B741" s="8"/>
      <c r="C741" s="8"/>
      <c r="D741" s="8"/>
      <c r="E741" s="8"/>
      <c r="F741" s="8"/>
      <c r="G741" s="10"/>
      <c r="H741" s="29" t="str">
        <f>IFERROR(VLOOKUP(F741,'Jobs to Benchmark'!#REF!,1,FALSE),"")</f>
        <v/>
      </c>
      <c r="I741" s="15"/>
      <c r="J741" s="63"/>
      <c r="K741" s="63"/>
      <c r="L741" s="64"/>
      <c r="M741" s="65"/>
      <c r="N741" s="63"/>
      <c r="O741" s="66" t="str">
        <f>IFERROR(CompensationAnalysis[[#This Row],[Salary Band Average]]/CompensationAnalysis[[#This Row],[Target Market Salary]],"")</f>
        <v/>
      </c>
      <c r="P741" s="67" t="str">
        <f t="shared" si="32"/>
        <v/>
      </c>
      <c r="Q741" s="63">
        <f>IFERROR(CompensationAnalysis[[#This Row],[Current Base Salary]]-CompensationAnalysis[[#This Row],[Target Market Salary]],"")</f>
        <v>0</v>
      </c>
      <c r="R741" s="12"/>
      <c r="S741" s="63">
        <f t="shared" si="33"/>
        <v>0</v>
      </c>
      <c r="T741" s="63">
        <f>CompensationAnalysis[[#This Row],[Base Increase Amount $]]+CompensationAnalysis[[#This Row],[Current Base Salary]]</f>
        <v>0</v>
      </c>
      <c r="U741" s="67" t="str">
        <f>IFERROR(((CompensationAnalysis[[#This Row],[Current Base Salary]]+CompensationAnalysis[[#This Row],[Base Increase Amount $]]))/CompensationAnalysis[[#This Row],[Target Market Salary]],"")</f>
        <v/>
      </c>
      <c r="V741" s="28"/>
      <c r="X741" s="28"/>
    </row>
    <row r="742" spans="1:24" ht="13.8" x14ac:dyDescent="0.25">
      <c r="A742" s="8"/>
      <c r="B742" s="8"/>
      <c r="C742" s="8"/>
      <c r="D742" s="8"/>
      <c r="E742" s="8"/>
      <c r="F742" s="8"/>
      <c r="G742" s="10"/>
      <c r="H742" s="29" t="str">
        <f>IFERROR(VLOOKUP(F742,'Jobs to Benchmark'!#REF!,1,FALSE),"")</f>
        <v/>
      </c>
      <c r="I742" s="15"/>
      <c r="J742" s="63"/>
      <c r="K742" s="63"/>
      <c r="L742" s="64"/>
      <c r="M742" s="65"/>
      <c r="N742" s="63"/>
      <c r="O742" s="66" t="str">
        <f>IFERROR(CompensationAnalysis[[#This Row],[Salary Band Average]]/CompensationAnalysis[[#This Row],[Target Market Salary]],"")</f>
        <v/>
      </c>
      <c r="P742" s="67" t="str">
        <f t="shared" si="32"/>
        <v/>
      </c>
      <c r="Q742" s="63">
        <f>IFERROR(CompensationAnalysis[[#This Row],[Current Base Salary]]-CompensationAnalysis[[#This Row],[Target Market Salary]],"")</f>
        <v>0</v>
      </c>
      <c r="R742" s="12"/>
      <c r="S742" s="63">
        <f t="shared" si="33"/>
        <v>0</v>
      </c>
      <c r="T742" s="63">
        <f>CompensationAnalysis[[#This Row],[Base Increase Amount $]]+CompensationAnalysis[[#This Row],[Current Base Salary]]</f>
        <v>0</v>
      </c>
      <c r="U742" s="67" t="str">
        <f>IFERROR(((CompensationAnalysis[[#This Row],[Current Base Salary]]+CompensationAnalysis[[#This Row],[Base Increase Amount $]]))/CompensationAnalysis[[#This Row],[Target Market Salary]],"")</f>
        <v/>
      </c>
      <c r="V742" s="28"/>
      <c r="X742" s="28"/>
    </row>
    <row r="743" spans="1:24" ht="13.8" x14ac:dyDescent="0.25">
      <c r="A743" s="8"/>
      <c r="B743" s="8"/>
      <c r="C743" s="8"/>
      <c r="D743" s="8"/>
      <c r="E743" s="8"/>
      <c r="F743" s="8"/>
      <c r="G743" s="10"/>
      <c r="H743" s="29" t="str">
        <f>IFERROR(VLOOKUP(F743,'Jobs to Benchmark'!#REF!,1,FALSE),"")</f>
        <v/>
      </c>
      <c r="I743" s="15"/>
      <c r="J743" s="63"/>
      <c r="K743" s="63"/>
      <c r="L743" s="64"/>
      <c r="M743" s="65"/>
      <c r="N743" s="63"/>
      <c r="O743" s="66" t="str">
        <f>IFERROR(CompensationAnalysis[[#This Row],[Salary Band Average]]/CompensationAnalysis[[#This Row],[Target Market Salary]],"")</f>
        <v/>
      </c>
      <c r="P743" s="67" t="str">
        <f t="shared" si="32"/>
        <v/>
      </c>
      <c r="Q743" s="63">
        <f>IFERROR(CompensationAnalysis[[#This Row],[Current Base Salary]]-CompensationAnalysis[[#This Row],[Target Market Salary]],"")</f>
        <v>0</v>
      </c>
      <c r="R743" s="12"/>
      <c r="S743" s="63">
        <f t="shared" si="33"/>
        <v>0</v>
      </c>
      <c r="T743" s="63">
        <f>CompensationAnalysis[[#This Row],[Base Increase Amount $]]+CompensationAnalysis[[#This Row],[Current Base Salary]]</f>
        <v>0</v>
      </c>
      <c r="U743" s="67" t="str">
        <f>IFERROR(((CompensationAnalysis[[#This Row],[Current Base Salary]]+CompensationAnalysis[[#This Row],[Base Increase Amount $]]))/CompensationAnalysis[[#This Row],[Target Market Salary]],"")</f>
        <v/>
      </c>
      <c r="V743" s="28"/>
      <c r="X743" s="28"/>
    </row>
    <row r="744" spans="1:24" ht="13.8" x14ac:dyDescent="0.25">
      <c r="A744" s="8"/>
      <c r="B744" s="8"/>
      <c r="C744" s="8"/>
      <c r="D744" s="8"/>
      <c r="E744" s="8"/>
      <c r="F744" s="8"/>
      <c r="G744" s="10"/>
      <c r="H744" s="29" t="str">
        <f>IFERROR(VLOOKUP(F744,'Jobs to Benchmark'!#REF!,1,FALSE),"")</f>
        <v/>
      </c>
      <c r="I744" s="15"/>
      <c r="J744" s="63"/>
      <c r="K744" s="63"/>
      <c r="L744" s="64"/>
      <c r="M744" s="65"/>
      <c r="N744" s="63"/>
      <c r="O744" s="66" t="str">
        <f>IFERROR(CompensationAnalysis[[#This Row],[Salary Band Average]]/CompensationAnalysis[[#This Row],[Target Market Salary]],"")</f>
        <v/>
      </c>
      <c r="P744" s="67" t="str">
        <f t="shared" si="32"/>
        <v/>
      </c>
      <c r="Q744" s="63">
        <f>IFERROR(CompensationAnalysis[[#This Row],[Current Base Salary]]-CompensationAnalysis[[#This Row],[Target Market Salary]],"")</f>
        <v>0</v>
      </c>
      <c r="R744" s="12"/>
      <c r="S744" s="63">
        <f t="shared" si="33"/>
        <v>0</v>
      </c>
      <c r="T744" s="63">
        <f>CompensationAnalysis[[#This Row],[Base Increase Amount $]]+CompensationAnalysis[[#This Row],[Current Base Salary]]</f>
        <v>0</v>
      </c>
      <c r="U744" s="67" t="str">
        <f>IFERROR(((CompensationAnalysis[[#This Row],[Current Base Salary]]+CompensationAnalysis[[#This Row],[Base Increase Amount $]]))/CompensationAnalysis[[#This Row],[Target Market Salary]],"")</f>
        <v/>
      </c>
      <c r="V744" s="28"/>
      <c r="X744" s="28"/>
    </row>
    <row r="745" spans="1:24" ht="13.8" x14ac:dyDescent="0.25">
      <c r="A745" s="8"/>
      <c r="B745" s="8"/>
      <c r="C745" s="8"/>
      <c r="D745" s="8"/>
      <c r="E745" s="8"/>
      <c r="F745" s="8"/>
      <c r="G745" s="10"/>
      <c r="H745" s="29" t="str">
        <f>IFERROR(VLOOKUP(F745,'Jobs to Benchmark'!#REF!,1,FALSE),"")</f>
        <v/>
      </c>
      <c r="I745" s="15"/>
      <c r="J745" s="63"/>
      <c r="K745" s="63"/>
      <c r="L745" s="64"/>
      <c r="M745" s="65"/>
      <c r="N745" s="63"/>
      <c r="O745" s="66" t="str">
        <f>IFERROR(CompensationAnalysis[[#This Row],[Salary Band Average]]/CompensationAnalysis[[#This Row],[Target Market Salary]],"")</f>
        <v/>
      </c>
      <c r="P745" s="67" t="str">
        <f t="shared" si="32"/>
        <v/>
      </c>
      <c r="Q745" s="63">
        <f>IFERROR(CompensationAnalysis[[#This Row],[Current Base Salary]]-CompensationAnalysis[[#This Row],[Target Market Salary]],"")</f>
        <v>0</v>
      </c>
      <c r="R745" s="12"/>
      <c r="S745" s="63">
        <f t="shared" si="33"/>
        <v>0</v>
      </c>
      <c r="T745" s="63">
        <f>CompensationAnalysis[[#This Row],[Base Increase Amount $]]+CompensationAnalysis[[#This Row],[Current Base Salary]]</f>
        <v>0</v>
      </c>
      <c r="U745" s="67" t="str">
        <f>IFERROR(((CompensationAnalysis[[#This Row],[Current Base Salary]]+CompensationAnalysis[[#This Row],[Base Increase Amount $]]))/CompensationAnalysis[[#This Row],[Target Market Salary]],"")</f>
        <v/>
      </c>
      <c r="V745" s="28"/>
      <c r="X745" s="28"/>
    </row>
    <row r="746" spans="1:24" ht="13.8" x14ac:dyDescent="0.25">
      <c r="A746" s="8"/>
      <c r="B746" s="8"/>
      <c r="C746" s="8"/>
      <c r="D746" s="8"/>
      <c r="E746" s="8"/>
      <c r="F746" s="8"/>
      <c r="G746" s="10"/>
      <c r="H746" s="29" t="str">
        <f>IFERROR(VLOOKUP(F746,'Jobs to Benchmark'!#REF!,1,FALSE),"")</f>
        <v/>
      </c>
      <c r="I746" s="15"/>
      <c r="J746" s="63"/>
      <c r="K746" s="63"/>
      <c r="L746" s="64"/>
      <c r="M746" s="65"/>
      <c r="N746" s="63"/>
      <c r="O746" s="66" t="str">
        <f>IFERROR(CompensationAnalysis[[#This Row],[Salary Band Average]]/CompensationAnalysis[[#This Row],[Target Market Salary]],"")</f>
        <v/>
      </c>
      <c r="P746" s="67" t="str">
        <f t="shared" si="32"/>
        <v/>
      </c>
      <c r="Q746" s="63">
        <f>IFERROR(CompensationAnalysis[[#This Row],[Current Base Salary]]-CompensationAnalysis[[#This Row],[Target Market Salary]],"")</f>
        <v>0</v>
      </c>
      <c r="R746" s="12"/>
      <c r="S746" s="63">
        <f t="shared" si="33"/>
        <v>0</v>
      </c>
      <c r="T746" s="63">
        <f>CompensationAnalysis[[#This Row],[Base Increase Amount $]]+CompensationAnalysis[[#This Row],[Current Base Salary]]</f>
        <v>0</v>
      </c>
      <c r="U746" s="67" t="str">
        <f>IFERROR(((CompensationAnalysis[[#This Row],[Current Base Salary]]+CompensationAnalysis[[#This Row],[Base Increase Amount $]]))/CompensationAnalysis[[#This Row],[Target Market Salary]],"")</f>
        <v/>
      </c>
      <c r="V746" s="28"/>
      <c r="X746" s="28"/>
    </row>
    <row r="747" spans="1:24" ht="13.8" x14ac:dyDescent="0.25">
      <c r="A747" s="8"/>
      <c r="B747" s="8"/>
      <c r="C747" s="8"/>
      <c r="D747" s="8"/>
      <c r="E747" s="8"/>
      <c r="F747" s="8"/>
      <c r="G747" s="10"/>
      <c r="H747" s="29" t="str">
        <f>IFERROR(VLOOKUP(F747,'Jobs to Benchmark'!#REF!,1,FALSE),"")</f>
        <v/>
      </c>
      <c r="I747" s="15"/>
      <c r="J747" s="63"/>
      <c r="K747" s="63"/>
      <c r="L747" s="64"/>
      <c r="M747" s="65"/>
      <c r="N747" s="63"/>
      <c r="O747" s="66" t="str">
        <f>IFERROR(CompensationAnalysis[[#This Row],[Salary Band Average]]/CompensationAnalysis[[#This Row],[Target Market Salary]],"")</f>
        <v/>
      </c>
      <c r="P747" s="67" t="str">
        <f t="shared" si="32"/>
        <v/>
      </c>
      <c r="Q747" s="63">
        <f>IFERROR(CompensationAnalysis[[#This Row],[Current Base Salary]]-CompensationAnalysis[[#This Row],[Target Market Salary]],"")</f>
        <v>0</v>
      </c>
      <c r="R747" s="12"/>
      <c r="S747" s="63">
        <f t="shared" si="33"/>
        <v>0</v>
      </c>
      <c r="T747" s="63">
        <f>CompensationAnalysis[[#This Row],[Base Increase Amount $]]+CompensationAnalysis[[#This Row],[Current Base Salary]]</f>
        <v>0</v>
      </c>
      <c r="U747" s="67" t="str">
        <f>IFERROR(((CompensationAnalysis[[#This Row],[Current Base Salary]]+CompensationAnalysis[[#This Row],[Base Increase Amount $]]))/CompensationAnalysis[[#This Row],[Target Market Salary]],"")</f>
        <v/>
      </c>
      <c r="V747" s="28"/>
      <c r="X747" s="28"/>
    </row>
    <row r="748" spans="1:24" ht="13.8" x14ac:dyDescent="0.25">
      <c r="A748" s="8"/>
      <c r="B748" s="8"/>
      <c r="C748" s="8"/>
      <c r="D748" s="8"/>
      <c r="E748" s="8"/>
      <c r="F748" s="8"/>
      <c r="G748" s="10"/>
      <c r="H748" s="29" t="str">
        <f>IFERROR(VLOOKUP(F748,'Jobs to Benchmark'!#REF!,1,FALSE),"")</f>
        <v/>
      </c>
      <c r="I748" s="15"/>
      <c r="J748" s="63"/>
      <c r="K748" s="63"/>
      <c r="L748" s="64"/>
      <c r="M748" s="65"/>
      <c r="N748" s="63"/>
      <c r="O748" s="66" t="str">
        <f>IFERROR(CompensationAnalysis[[#This Row],[Salary Band Average]]/CompensationAnalysis[[#This Row],[Target Market Salary]],"")</f>
        <v/>
      </c>
      <c r="P748" s="67" t="str">
        <f t="shared" si="32"/>
        <v/>
      </c>
      <c r="Q748" s="63">
        <f>IFERROR(CompensationAnalysis[[#This Row],[Current Base Salary]]-CompensationAnalysis[[#This Row],[Target Market Salary]],"")</f>
        <v>0</v>
      </c>
      <c r="R748" s="12"/>
      <c r="S748" s="63">
        <f t="shared" si="33"/>
        <v>0</v>
      </c>
      <c r="T748" s="63">
        <f>CompensationAnalysis[[#This Row],[Base Increase Amount $]]+CompensationAnalysis[[#This Row],[Current Base Salary]]</f>
        <v>0</v>
      </c>
      <c r="U748" s="67" t="str">
        <f>IFERROR(((CompensationAnalysis[[#This Row],[Current Base Salary]]+CompensationAnalysis[[#This Row],[Base Increase Amount $]]))/CompensationAnalysis[[#This Row],[Target Market Salary]],"")</f>
        <v/>
      </c>
      <c r="V748" s="28"/>
      <c r="X748" s="28"/>
    </row>
    <row r="749" spans="1:24" ht="13.8" x14ac:dyDescent="0.25">
      <c r="A749" s="8"/>
      <c r="B749" s="8"/>
      <c r="C749" s="8"/>
      <c r="D749" s="8"/>
      <c r="E749" s="8"/>
      <c r="F749" s="8"/>
      <c r="G749" s="10"/>
      <c r="H749" s="29" t="str">
        <f>IFERROR(VLOOKUP(F749,'Jobs to Benchmark'!#REF!,1,FALSE),"")</f>
        <v/>
      </c>
      <c r="I749" s="15"/>
      <c r="J749" s="63"/>
      <c r="K749" s="63"/>
      <c r="L749" s="64"/>
      <c r="M749" s="65"/>
      <c r="N749" s="63"/>
      <c r="O749" s="66" t="str">
        <f>IFERROR(CompensationAnalysis[[#This Row],[Salary Band Average]]/CompensationAnalysis[[#This Row],[Target Market Salary]],"")</f>
        <v/>
      </c>
      <c r="P749" s="67" t="str">
        <f t="shared" si="32"/>
        <v/>
      </c>
      <c r="Q749" s="63">
        <f>IFERROR(CompensationAnalysis[[#This Row],[Current Base Salary]]-CompensationAnalysis[[#This Row],[Target Market Salary]],"")</f>
        <v>0</v>
      </c>
      <c r="R749" s="12"/>
      <c r="S749" s="63">
        <f t="shared" si="33"/>
        <v>0</v>
      </c>
      <c r="T749" s="63">
        <f>CompensationAnalysis[[#This Row],[Base Increase Amount $]]+CompensationAnalysis[[#This Row],[Current Base Salary]]</f>
        <v>0</v>
      </c>
      <c r="U749" s="67" t="str">
        <f>IFERROR(((CompensationAnalysis[[#This Row],[Current Base Salary]]+CompensationAnalysis[[#This Row],[Base Increase Amount $]]))/CompensationAnalysis[[#This Row],[Target Market Salary]],"")</f>
        <v/>
      </c>
      <c r="V749" s="28"/>
      <c r="X749" s="28"/>
    </row>
    <row r="750" spans="1:24" ht="13.8" x14ac:dyDescent="0.25">
      <c r="A750" s="8"/>
      <c r="B750" s="8"/>
      <c r="C750" s="8"/>
      <c r="D750" s="8"/>
      <c r="E750" s="8"/>
      <c r="F750" s="8"/>
      <c r="G750" s="10"/>
      <c r="H750" s="29" t="str">
        <f>IFERROR(VLOOKUP(F750,'Jobs to Benchmark'!#REF!,1,FALSE),"")</f>
        <v/>
      </c>
      <c r="I750" s="15"/>
      <c r="J750" s="63"/>
      <c r="K750" s="63"/>
      <c r="L750" s="64"/>
      <c r="M750" s="65"/>
      <c r="N750" s="63"/>
      <c r="O750" s="66" t="str">
        <f>IFERROR(CompensationAnalysis[[#This Row],[Salary Band Average]]/CompensationAnalysis[[#This Row],[Target Market Salary]],"")</f>
        <v/>
      </c>
      <c r="P750" s="67" t="str">
        <f t="shared" si="32"/>
        <v/>
      </c>
      <c r="Q750" s="63">
        <f>IFERROR(CompensationAnalysis[[#This Row],[Current Base Salary]]-CompensationAnalysis[[#This Row],[Target Market Salary]],"")</f>
        <v>0</v>
      </c>
      <c r="R750" s="12"/>
      <c r="S750" s="63">
        <f t="shared" si="33"/>
        <v>0</v>
      </c>
      <c r="T750" s="63">
        <f>CompensationAnalysis[[#This Row],[Base Increase Amount $]]+CompensationAnalysis[[#This Row],[Current Base Salary]]</f>
        <v>0</v>
      </c>
      <c r="U750" s="67" t="str">
        <f>IFERROR(((CompensationAnalysis[[#This Row],[Current Base Salary]]+CompensationAnalysis[[#This Row],[Base Increase Amount $]]))/CompensationAnalysis[[#This Row],[Target Market Salary]],"")</f>
        <v/>
      </c>
      <c r="V750" s="28"/>
      <c r="X750" s="28"/>
    </row>
    <row r="751" spans="1:24" ht="13.8" x14ac:dyDescent="0.25">
      <c r="A751" s="8"/>
      <c r="B751" s="8"/>
      <c r="C751" s="8"/>
      <c r="D751" s="8"/>
      <c r="E751" s="8"/>
      <c r="F751" s="8"/>
      <c r="G751" s="10"/>
      <c r="H751" s="29" t="str">
        <f>IFERROR(VLOOKUP(F751,'Jobs to Benchmark'!#REF!,1,FALSE),"")</f>
        <v/>
      </c>
      <c r="I751" s="15"/>
      <c r="J751" s="63"/>
      <c r="K751" s="63"/>
      <c r="L751" s="64"/>
      <c r="M751" s="65"/>
      <c r="N751" s="63"/>
      <c r="O751" s="66" t="str">
        <f>IFERROR(CompensationAnalysis[[#This Row],[Salary Band Average]]/CompensationAnalysis[[#This Row],[Target Market Salary]],"")</f>
        <v/>
      </c>
      <c r="P751" s="67" t="str">
        <f t="shared" si="32"/>
        <v/>
      </c>
      <c r="Q751" s="63">
        <f>IFERROR(CompensationAnalysis[[#This Row],[Current Base Salary]]-CompensationAnalysis[[#This Row],[Target Market Salary]],"")</f>
        <v>0</v>
      </c>
      <c r="R751" s="12"/>
      <c r="S751" s="63">
        <f t="shared" si="33"/>
        <v>0</v>
      </c>
      <c r="T751" s="63">
        <f>CompensationAnalysis[[#This Row],[Base Increase Amount $]]+CompensationAnalysis[[#This Row],[Current Base Salary]]</f>
        <v>0</v>
      </c>
      <c r="U751" s="67" t="str">
        <f>IFERROR(((CompensationAnalysis[[#This Row],[Current Base Salary]]+CompensationAnalysis[[#This Row],[Base Increase Amount $]]))/CompensationAnalysis[[#This Row],[Target Market Salary]],"")</f>
        <v/>
      </c>
      <c r="V751" s="28"/>
      <c r="X751" s="28"/>
    </row>
    <row r="752" spans="1:24" ht="13.8" x14ac:dyDescent="0.25">
      <c r="A752" s="8"/>
      <c r="B752" s="8"/>
      <c r="C752" s="8"/>
      <c r="D752" s="8"/>
      <c r="E752" s="8"/>
      <c r="F752" s="8"/>
      <c r="G752" s="10"/>
      <c r="H752" s="29" t="str">
        <f>IFERROR(VLOOKUP(F752,'Jobs to Benchmark'!#REF!,1,FALSE),"")</f>
        <v/>
      </c>
      <c r="I752" s="15"/>
      <c r="J752" s="63"/>
      <c r="K752" s="63"/>
      <c r="L752" s="64"/>
      <c r="M752" s="65"/>
      <c r="N752" s="63"/>
      <c r="O752" s="66" t="str">
        <f>IFERROR(CompensationAnalysis[[#This Row],[Salary Band Average]]/CompensationAnalysis[[#This Row],[Target Market Salary]],"")</f>
        <v/>
      </c>
      <c r="P752" s="67" t="str">
        <f t="shared" si="32"/>
        <v/>
      </c>
      <c r="Q752" s="63">
        <f>IFERROR(CompensationAnalysis[[#This Row],[Current Base Salary]]-CompensationAnalysis[[#This Row],[Target Market Salary]],"")</f>
        <v>0</v>
      </c>
      <c r="R752" s="12"/>
      <c r="S752" s="63">
        <f t="shared" si="33"/>
        <v>0</v>
      </c>
      <c r="T752" s="63">
        <f>CompensationAnalysis[[#This Row],[Base Increase Amount $]]+CompensationAnalysis[[#This Row],[Current Base Salary]]</f>
        <v>0</v>
      </c>
      <c r="U752" s="67" t="str">
        <f>IFERROR(((CompensationAnalysis[[#This Row],[Current Base Salary]]+CompensationAnalysis[[#This Row],[Base Increase Amount $]]))/CompensationAnalysis[[#This Row],[Target Market Salary]],"")</f>
        <v/>
      </c>
      <c r="V752" s="28"/>
      <c r="X752" s="28"/>
    </row>
    <row r="753" spans="1:24" ht="13.8" x14ac:dyDescent="0.25">
      <c r="A753" s="8"/>
      <c r="B753" s="8"/>
      <c r="C753" s="8"/>
      <c r="D753" s="8"/>
      <c r="E753" s="8"/>
      <c r="F753" s="8"/>
      <c r="G753" s="10"/>
      <c r="H753" s="29" t="str">
        <f>IFERROR(VLOOKUP(F753,'Jobs to Benchmark'!#REF!,1,FALSE),"")</f>
        <v/>
      </c>
      <c r="I753" s="15"/>
      <c r="J753" s="63"/>
      <c r="K753" s="63"/>
      <c r="L753" s="64"/>
      <c r="M753" s="65"/>
      <c r="N753" s="63"/>
      <c r="O753" s="66" t="str">
        <f>IFERROR(CompensationAnalysis[[#This Row],[Salary Band Average]]/CompensationAnalysis[[#This Row],[Target Market Salary]],"")</f>
        <v/>
      </c>
      <c r="P753" s="67" t="str">
        <f t="shared" si="32"/>
        <v/>
      </c>
      <c r="Q753" s="63">
        <f>IFERROR(CompensationAnalysis[[#This Row],[Current Base Salary]]-CompensationAnalysis[[#This Row],[Target Market Salary]],"")</f>
        <v>0</v>
      </c>
      <c r="R753" s="12"/>
      <c r="S753" s="63">
        <f t="shared" si="33"/>
        <v>0</v>
      </c>
      <c r="T753" s="63">
        <f>CompensationAnalysis[[#This Row],[Base Increase Amount $]]+CompensationAnalysis[[#This Row],[Current Base Salary]]</f>
        <v>0</v>
      </c>
      <c r="U753" s="67" t="str">
        <f>IFERROR(((CompensationAnalysis[[#This Row],[Current Base Salary]]+CompensationAnalysis[[#This Row],[Base Increase Amount $]]))/CompensationAnalysis[[#This Row],[Target Market Salary]],"")</f>
        <v/>
      </c>
      <c r="V753" s="28"/>
      <c r="X753" s="28"/>
    </row>
    <row r="754" spans="1:24" ht="13.8" x14ac:dyDescent="0.25">
      <c r="A754" s="8"/>
      <c r="B754" s="8"/>
      <c r="C754" s="8"/>
      <c r="D754" s="8"/>
      <c r="E754" s="8"/>
      <c r="F754" s="8"/>
      <c r="G754" s="10"/>
      <c r="H754" s="29" t="str">
        <f>IFERROR(VLOOKUP(F754,'Jobs to Benchmark'!#REF!,1,FALSE),"")</f>
        <v/>
      </c>
      <c r="I754" s="15"/>
      <c r="J754" s="63"/>
      <c r="K754" s="63"/>
      <c r="L754" s="64"/>
      <c r="M754" s="65"/>
      <c r="N754" s="63"/>
      <c r="O754" s="66" t="str">
        <f>IFERROR(CompensationAnalysis[[#This Row],[Salary Band Average]]/CompensationAnalysis[[#This Row],[Target Market Salary]],"")</f>
        <v/>
      </c>
      <c r="P754" s="67" t="str">
        <f t="shared" si="32"/>
        <v/>
      </c>
      <c r="Q754" s="63">
        <f>IFERROR(CompensationAnalysis[[#This Row],[Current Base Salary]]-CompensationAnalysis[[#This Row],[Target Market Salary]],"")</f>
        <v>0</v>
      </c>
      <c r="R754" s="12"/>
      <c r="S754" s="63">
        <f t="shared" si="33"/>
        <v>0</v>
      </c>
      <c r="T754" s="63">
        <f>CompensationAnalysis[[#This Row],[Base Increase Amount $]]+CompensationAnalysis[[#This Row],[Current Base Salary]]</f>
        <v>0</v>
      </c>
      <c r="U754" s="67" t="str">
        <f>IFERROR(((CompensationAnalysis[[#This Row],[Current Base Salary]]+CompensationAnalysis[[#This Row],[Base Increase Amount $]]))/CompensationAnalysis[[#This Row],[Target Market Salary]],"")</f>
        <v/>
      </c>
      <c r="V754" s="28"/>
      <c r="X754" s="28"/>
    </row>
    <row r="755" spans="1:24" ht="13.8" x14ac:dyDescent="0.25">
      <c r="A755" s="8"/>
      <c r="B755" s="8"/>
      <c r="C755" s="8"/>
      <c r="D755" s="8"/>
      <c r="E755" s="8"/>
      <c r="F755" s="8"/>
      <c r="G755" s="10"/>
      <c r="H755" s="29" t="str">
        <f>IFERROR(VLOOKUP(F755,'Jobs to Benchmark'!#REF!,1,FALSE),"")</f>
        <v/>
      </c>
      <c r="I755" s="15"/>
      <c r="J755" s="63"/>
      <c r="K755" s="63"/>
      <c r="L755" s="64"/>
      <c r="M755" s="65"/>
      <c r="N755" s="63"/>
      <c r="O755" s="66" t="str">
        <f>IFERROR(CompensationAnalysis[[#This Row],[Salary Band Average]]/CompensationAnalysis[[#This Row],[Target Market Salary]],"")</f>
        <v/>
      </c>
      <c r="P755" s="67" t="str">
        <f t="shared" si="32"/>
        <v/>
      </c>
      <c r="Q755" s="63">
        <f>IFERROR(CompensationAnalysis[[#This Row],[Current Base Salary]]-CompensationAnalysis[[#This Row],[Target Market Salary]],"")</f>
        <v>0</v>
      </c>
      <c r="R755" s="12"/>
      <c r="S755" s="63">
        <f t="shared" si="33"/>
        <v>0</v>
      </c>
      <c r="T755" s="63">
        <f>CompensationAnalysis[[#This Row],[Base Increase Amount $]]+CompensationAnalysis[[#This Row],[Current Base Salary]]</f>
        <v>0</v>
      </c>
      <c r="U755" s="67" t="str">
        <f>IFERROR(((CompensationAnalysis[[#This Row],[Current Base Salary]]+CompensationAnalysis[[#This Row],[Base Increase Amount $]]))/CompensationAnalysis[[#This Row],[Target Market Salary]],"")</f>
        <v/>
      </c>
      <c r="V755" s="28"/>
      <c r="X755" s="28"/>
    </row>
    <row r="756" spans="1:24" ht="13.8" x14ac:dyDescent="0.25">
      <c r="A756" s="8"/>
      <c r="B756" s="8"/>
      <c r="C756" s="8"/>
      <c r="D756" s="8"/>
      <c r="E756" s="8"/>
      <c r="F756" s="8"/>
      <c r="G756" s="10"/>
      <c r="H756" s="29" t="str">
        <f>IFERROR(VLOOKUP(F756,'Jobs to Benchmark'!#REF!,1,FALSE),"")</f>
        <v/>
      </c>
      <c r="I756" s="15"/>
      <c r="J756" s="63"/>
      <c r="K756" s="63"/>
      <c r="L756" s="64"/>
      <c r="M756" s="65"/>
      <c r="N756" s="63"/>
      <c r="O756" s="66" t="str">
        <f>IFERROR(CompensationAnalysis[[#This Row],[Salary Band Average]]/CompensationAnalysis[[#This Row],[Target Market Salary]],"")</f>
        <v/>
      </c>
      <c r="P756" s="67" t="str">
        <f t="shared" si="32"/>
        <v/>
      </c>
      <c r="Q756" s="63">
        <f>IFERROR(CompensationAnalysis[[#This Row],[Current Base Salary]]-CompensationAnalysis[[#This Row],[Target Market Salary]],"")</f>
        <v>0</v>
      </c>
      <c r="R756" s="12"/>
      <c r="S756" s="63">
        <f t="shared" si="33"/>
        <v>0</v>
      </c>
      <c r="T756" s="63">
        <f>CompensationAnalysis[[#This Row],[Base Increase Amount $]]+CompensationAnalysis[[#This Row],[Current Base Salary]]</f>
        <v>0</v>
      </c>
      <c r="U756" s="67" t="str">
        <f>IFERROR(((CompensationAnalysis[[#This Row],[Current Base Salary]]+CompensationAnalysis[[#This Row],[Base Increase Amount $]]))/CompensationAnalysis[[#This Row],[Target Market Salary]],"")</f>
        <v/>
      </c>
      <c r="V756" s="28"/>
      <c r="X756" s="28"/>
    </row>
    <row r="757" spans="1:24" ht="13.8" x14ac:dyDescent="0.25">
      <c r="A757" s="8"/>
      <c r="B757" s="8"/>
      <c r="C757" s="8"/>
      <c r="D757" s="8"/>
      <c r="E757" s="8"/>
      <c r="F757" s="8"/>
      <c r="G757" s="10"/>
      <c r="H757" s="29" t="str">
        <f>IFERROR(VLOOKUP(F757,'Jobs to Benchmark'!#REF!,1,FALSE),"")</f>
        <v/>
      </c>
      <c r="I757" s="15"/>
      <c r="J757" s="63"/>
      <c r="K757" s="63"/>
      <c r="L757" s="64"/>
      <c r="M757" s="65"/>
      <c r="N757" s="63"/>
      <c r="O757" s="66" t="str">
        <f>IFERROR(CompensationAnalysis[[#This Row],[Salary Band Average]]/CompensationAnalysis[[#This Row],[Target Market Salary]],"")</f>
        <v/>
      </c>
      <c r="P757" s="67" t="str">
        <f t="shared" si="32"/>
        <v/>
      </c>
      <c r="Q757" s="63">
        <f>IFERROR(CompensationAnalysis[[#This Row],[Current Base Salary]]-CompensationAnalysis[[#This Row],[Target Market Salary]],"")</f>
        <v>0</v>
      </c>
      <c r="R757" s="12"/>
      <c r="S757" s="63">
        <f t="shared" si="33"/>
        <v>0</v>
      </c>
      <c r="T757" s="63">
        <f>CompensationAnalysis[[#This Row],[Base Increase Amount $]]+CompensationAnalysis[[#This Row],[Current Base Salary]]</f>
        <v>0</v>
      </c>
      <c r="U757" s="67" t="str">
        <f>IFERROR(((CompensationAnalysis[[#This Row],[Current Base Salary]]+CompensationAnalysis[[#This Row],[Base Increase Amount $]]))/CompensationAnalysis[[#This Row],[Target Market Salary]],"")</f>
        <v/>
      </c>
      <c r="V757" s="28"/>
      <c r="X757" s="28"/>
    </row>
    <row r="758" spans="1:24" ht="13.8" x14ac:dyDescent="0.25">
      <c r="A758" s="8"/>
      <c r="B758" s="8"/>
      <c r="C758" s="8"/>
      <c r="D758" s="8"/>
      <c r="E758" s="8"/>
      <c r="F758" s="8"/>
      <c r="G758" s="10"/>
      <c r="H758" s="29" t="str">
        <f>IFERROR(VLOOKUP(F758,'Jobs to Benchmark'!#REF!,1,FALSE),"")</f>
        <v/>
      </c>
      <c r="I758" s="15"/>
      <c r="J758" s="63"/>
      <c r="K758" s="63"/>
      <c r="L758" s="64"/>
      <c r="M758" s="65"/>
      <c r="N758" s="63"/>
      <c r="O758" s="66" t="str">
        <f>IFERROR(CompensationAnalysis[[#This Row],[Salary Band Average]]/CompensationAnalysis[[#This Row],[Target Market Salary]],"")</f>
        <v/>
      </c>
      <c r="P758" s="67" t="str">
        <f t="shared" si="32"/>
        <v/>
      </c>
      <c r="Q758" s="63">
        <f>IFERROR(CompensationAnalysis[[#This Row],[Current Base Salary]]-CompensationAnalysis[[#This Row],[Target Market Salary]],"")</f>
        <v>0</v>
      </c>
      <c r="R758" s="12"/>
      <c r="S758" s="63">
        <f t="shared" si="33"/>
        <v>0</v>
      </c>
      <c r="T758" s="63">
        <f>CompensationAnalysis[[#This Row],[Base Increase Amount $]]+CompensationAnalysis[[#This Row],[Current Base Salary]]</f>
        <v>0</v>
      </c>
      <c r="U758" s="67" t="str">
        <f>IFERROR(((CompensationAnalysis[[#This Row],[Current Base Salary]]+CompensationAnalysis[[#This Row],[Base Increase Amount $]]))/CompensationAnalysis[[#This Row],[Target Market Salary]],"")</f>
        <v/>
      </c>
      <c r="V758" s="28"/>
      <c r="X758" s="28"/>
    </row>
    <row r="759" spans="1:24" ht="13.8" x14ac:dyDescent="0.25">
      <c r="A759" s="8"/>
      <c r="B759" s="8"/>
      <c r="C759" s="8"/>
      <c r="D759" s="8"/>
      <c r="E759" s="8"/>
      <c r="F759" s="8"/>
      <c r="G759" s="10"/>
      <c r="H759" s="29" t="str">
        <f>IFERROR(VLOOKUP(F759,'Jobs to Benchmark'!#REF!,1,FALSE),"")</f>
        <v/>
      </c>
      <c r="I759" s="15"/>
      <c r="J759" s="63"/>
      <c r="K759" s="63"/>
      <c r="L759" s="64"/>
      <c r="M759" s="65"/>
      <c r="N759" s="63"/>
      <c r="O759" s="66" t="str">
        <f>IFERROR(CompensationAnalysis[[#This Row],[Salary Band Average]]/CompensationAnalysis[[#This Row],[Target Market Salary]],"")</f>
        <v/>
      </c>
      <c r="P759" s="67" t="str">
        <f t="shared" si="32"/>
        <v/>
      </c>
      <c r="Q759" s="63">
        <f>IFERROR(CompensationAnalysis[[#This Row],[Current Base Salary]]-CompensationAnalysis[[#This Row],[Target Market Salary]],"")</f>
        <v>0</v>
      </c>
      <c r="R759" s="12"/>
      <c r="S759" s="63">
        <f t="shared" si="33"/>
        <v>0</v>
      </c>
      <c r="T759" s="63">
        <f>CompensationAnalysis[[#This Row],[Base Increase Amount $]]+CompensationAnalysis[[#This Row],[Current Base Salary]]</f>
        <v>0</v>
      </c>
      <c r="U759" s="67" t="str">
        <f>IFERROR(((CompensationAnalysis[[#This Row],[Current Base Salary]]+CompensationAnalysis[[#This Row],[Base Increase Amount $]]))/CompensationAnalysis[[#This Row],[Target Market Salary]],"")</f>
        <v/>
      </c>
      <c r="V759" s="28"/>
      <c r="X759" s="28"/>
    </row>
    <row r="760" spans="1:24" ht="13.8" x14ac:dyDescent="0.25">
      <c r="A760" s="8"/>
      <c r="B760" s="8"/>
      <c r="C760" s="8"/>
      <c r="D760" s="8"/>
      <c r="E760" s="8"/>
      <c r="F760" s="8"/>
      <c r="G760" s="10"/>
      <c r="H760" s="29" t="str">
        <f>IFERROR(VLOOKUP(F760,'Jobs to Benchmark'!#REF!,1,FALSE),"")</f>
        <v/>
      </c>
      <c r="I760" s="15"/>
      <c r="J760" s="63"/>
      <c r="K760" s="63"/>
      <c r="L760" s="64"/>
      <c r="M760" s="65"/>
      <c r="N760" s="63"/>
      <c r="O760" s="66" t="str">
        <f>IFERROR(CompensationAnalysis[[#This Row],[Salary Band Average]]/CompensationAnalysis[[#This Row],[Target Market Salary]],"")</f>
        <v/>
      </c>
      <c r="P760" s="67" t="str">
        <f t="shared" si="32"/>
        <v/>
      </c>
      <c r="Q760" s="63">
        <f>IFERROR(CompensationAnalysis[[#This Row],[Current Base Salary]]-CompensationAnalysis[[#This Row],[Target Market Salary]],"")</f>
        <v>0</v>
      </c>
      <c r="R760" s="12"/>
      <c r="S760" s="63">
        <f t="shared" si="33"/>
        <v>0</v>
      </c>
      <c r="T760" s="63">
        <f>CompensationAnalysis[[#This Row],[Base Increase Amount $]]+CompensationAnalysis[[#This Row],[Current Base Salary]]</f>
        <v>0</v>
      </c>
      <c r="U760" s="67" t="str">
        <f>IFERROR(((CompensationAnalysis[[#This Row],[Current Base Salary]]+CompensationAnalysis[[#This Row],[Base Increase Amount $]]))/CompensationAnalysis[[#This Row],[Target Market Salary]],"")</f>
        <v/>
      </c>
      <c r="V760" s="28"/>
      <c r="X760" s="28"/>
    </row>
    <row r="761" spans="1:24" ht="13.8" x14ac:dyDescent="0.25">
      <c r="A761" s="8"/>
      <c r="B761" s="8"/>
      <c r="C761" s="8"/>
      <c r="D761" s="8"/>
      <c r="E761" s="8"/>
      <c r="F761" s="8"/>
      <c r="G761" s="10"/>
      <c r="H761" s="29" t="str">
        <f>IFERROR(VLOOKUP(F761,'Jobs to Benchmark'!#REF!,1,FALSE),"")</f>
        <v/>
      </c>
      <c r="I761" s="15"/>
      <c r="J761" s="63"/>
      <c r="K761" s="63"/>
      <c r="L761" s="64"/>
      <c r="M761" s="65"/>
      <c r="N761" s="63"/>
      <c r="O761" s="66" t="str">
        <f>IFERROR(CompensationAnalysis[[#This Row],[Salary Band Average]]/CompensationAnalysis[[#This Row],[Target Market Salary]],"")</f>
        <v/>
      </c>
      <c r="P761" s="67" t="str">
        <f t="shared" si="32"/>
        <v/>
      </c>
      <c r="Q761" s="63">
        <f>IFERROR(CompensationAnalysis[[#This Row],[Current Base Salary]]-CompensationAnalysis[[#This Row],[Target Market Salary]],"")</f>
        <v>0</v>
      </c>
      <c r="R761" s="12"/>
      <c r="S761" s="63">
        <f t="shared" si="33"/>
        <v>0</v>
      </c>
      <c r="T761" s="63">
        <f>CompensationAnalysis[[#This Row],[Base Increase Amount $]]+CompensationAnalysis[[#This Row],[Current Base Salary]]</f>
        <v>0</v>
      </c>
      <c r="U761" s="67" t="str">
        <f>IFERROR(((CompensationAnalysis[[#This Row],[Current Base Salary]]+CompensationAnalysis[[#This Row],[Base Increase Amount $]]))/CompensationAnalysis[[#This Row],[Target Market Salary]],"")</f>
        <v/>
      </c>
      <c r="V761" s="28"/>
      <c r="X761" s="28"/>
    </row>
    <row r="762" spans="1:24" ht="13.8" x14ac:dyDescent="0.25">
      <c r="A762" s="8"/>
      <c r="B762" s="8"/>
      <c r="C762" s="8"/>
      <c r="D762" s="8"/>
      <c r="E762" s="8"/>
      <c r="F762" s="8"/>
      <c r="G762" s="10"/>
      <c r="H762" s="29" t="str">
        <f>IFERROR(VLOOKUP(F762,'Jobs to Benchmark'!#REF!,1,FALSE),"")</f>
        <v/>
      </c>
      <c r="I762" s="15"/>
      <c r="J762" s="63"/>
      <c r="K762" s="63"/>
      <c r="L762" s="64"/>
      <c r="M762" s="65"/>
      <c r="N762" s="63"/>
      <c r="O762" s="66" t="str">
        <f>IFERROR(CompensationAnalysis[[#This Row],[Salary Band Average]]/CompensationAnalysis[[#This Row],[Target Market Salary]],"")</f>
        <v/>
      </c>
      <c r="P762" s="67" t="str">
        <f t="shared" si="32"/>
        <v/>
      </c>
      <c r="Q762" s="63">
        <f>IFERROR(CompensationAnalysis[[#This Row],[Current Base Salary]]-CompensationAnalysis[[#This Row],[Target Market Salary]],"")</f>
        <v>0</v>
      </c>
      <c r="R762" s="12"/>
      <c r="S762" s="63">
        <f t="shared" si="33"/>
        <v>0</v>
      </c>
      <c r="T762" s="63">
        <f>CompensationAnalysis[[#This Row],[Base Increase Amount $]]+CompensationAnalysis[[#This Row],[Current Base Salary]]</f>
        <v>0</v>
      </c>
      <c r="U762" s="67" t="str">
        <f>IFERROR(((CompensationAnalysis[[#This Row],[Current Base Salary]]+CompensationAnalysis[[#This Row],[Base Increase Amount $]]))/CompensationAnalysis[[#This Row],[Target Market Salary]],"")</f>
        <v/>
      </c>
      <c r="V762" s="28"/>
      <c r="X762" s="28"/>
    </row>
    <row r="763" spans="1:24" ht="13.8" x14ac:dyDescent="0.25">
      <c r="A763" s="8"/>
      <c r="B763" s="8"/>
      <c r="C763" s="8"/>
      <c r="D763" s="8"/>
      <c r="E763" s="8"/>
      <c r="F763" s="8"/>
      <c r="G763" s="10"/>
      <c r="H763" s="29" t="str">
        <f>IFERROR(VLOOKUP(F763,'Jobs to Benchmark'!#REF!,1,FALSE),"")</f>
        <v/>
      </c>
      <c r="I763" s="15"/>
      <c r="J763" s="63"/>
      <c r="K763" s="63"/>
      <c r="L763" s="64"/>
      <c r="M763" s="65"/>
      <c r="N763" s="63"/>
      <c r="O763" s="66" t="str">
        <f>IFERROR(CompensationAnalysis[[#This Row],[Salary Band Average]]/CompensationAnalysis[[#This Row],[Target Market Salary]],"")</f>
        <v/>
      </c>
      <c r="P763" s="67" t="str">
        <f t="shared" si="32"/>
        <v/>
      </c>
      <c r="Q763" s="63">
        <f>IFERROR(CompensationAnalysis[[#This Row],[Current Base Salary]]-CompensationAnalysis[[#This Row],[Target Market Salary]],"")</f>
        <v>0</v>
      </c>
      <c r="R763" s="12"/>
      <c r="S763" s="63">
        <f t="shared" si="33"/>
        <v>0</v>
      </c>
      <c r="T763" s="63">
        <f>CompensationAnalysis[[#This Row],[Base Increase Amount $]]+CompensationAnalysis[[#This Row],[Current Base Salary]]</f>
        <v>0</v>
      </c>
      <c r="U763" s="67" t="str">
        <f>IFERROR(((CompensationAnalysis[[#This Row],[Current Base Salary]]+CompensationAnalysis[[#This Row],[Base Increase Amount $]]))/CompensationAnalysis[[#This Row],[Target Market Salary]],"")</f>
        <v/>
      </c>
      <c r="V763" s="28"/>
      <c r="X763" s="28"/>
    </row>
    <row r="764" spans="1:24" ht="13.8" x14ac:dyDescent="0.25">
      <c r="A764" s="8"/>
      <c r="B764" s="8"/>
      <c r="C764" s="8"/>
      <c r="D764" s="8"/>
      <c r="E764" s="8"/>
      <c r="F764" s="8"/>
      <c r="G764" s="10"/>
      <c r="H764" s="29" t="str">
        <f>IFERROR(VLOOKUP(F764,'Jobs to Benchmark'!#REF!,1,FALSE),"")</f>
        <v/>
      </c>
      <c r="I764" s="15"/>
      <c r="J764" s="63"/>
      <c r="K764" s="63"/>
      <c r="L764" s="64"/>
      <c r="M764" s="65"/>
      <c r="N764" s="63"/>
      <c r="O764" s="66" t="str">
        <f>IFERROR(CompensationAnalysis[[#This Row],[Salary Band Average]]/CompensationAnalysis[[#This Row],[Target Market Salary]],"")</f>
        <v/>
      </c>
      <c r="P764" s="67" t="str">
        <f t="shared" si="32"/>
        <v/>
      </c>
      <c r="Q764" s="63">
        <f>IFERROR(CompensationAnalysis[[#This Row],[Current Base Salary]]-CompensationAnalysis[[#This Row],[Target Market Salary]],"")</f>
        <v>0</v>
      </c>
      <c r="R764" s="12"/>
      <c r="S764" s="63">
        <f t="shared" si="33"/>
        <v>0</v>
      </c>
      <c r="T764" s="63">
        <f>CompensationAnalysis[[#This Row],[Base Increase Amount $]]+CompensationAnalysis[[#This Row],[Current Base Salary]]</f>
        <v>0</v>
      </c>
      <c r="U764" s="67" t="str">
        <f>IFERROR(((CompensationAnalysis[[#This Row],[Current Base Salary]]+CompensationAnalysis[[#This Row],[Base Increase Amount $]]))/CompensationAnalysis[[#This Row],[Target Market Salary]],"")</f>
        <v/>
      </c>
      <c r="V764" s="28"/>
      <c r="X764" s="28"/>
    </row>
    <row r="765" spans="1:24" ht="13.8" x14ac:dyDescent="0.25">
      <c r="A765" s="8"/>
      <c r="B765" s="8"/>
      <c r="C765" s="8"/>
      <c r="D765" s="8"/>
      <c r="E765" s="8"/>
      <c r="F765" s="8"/>
      <c r="G765" s="10"/>
      <c r="H765" s="29" t="str">
        <f>IFERROR(VLOOKUP(F765,'Jobs to Benchmark'!#REF!,1,FALSE),"")</f>
        <v/>
      </c>
      <c r="I765" s="15"/>
      <c r="J765" s="63"/>
      <c r="K765" s="63"/>
      <c r="L765" s="64"/>
      <c r="M765" s="65"/>
      <c r="N765" s="63"/>
      <c r="O765" s="66" t="str">
        <f>IFERROR(CompensationAnalysis[[#This Row],[Salary Band Average]]/CompensationAnalysis[[#This Row],[Target Market Salary]],"")</f>
        <v/>
      </c>
      <c r="P765" s="67" t="str">
        <f t="shared" si="32"/>
        <v/>
      </c>
      <c r="Q765" s="63">
        <f>IFERROR(CompensationAnalysis[[#This Row],[Current Base Salary]]-CompensationAnalysis[[#This Row],[Target Market Salary]],"")</f>
        <v>0</v>
      </c>
      <c r="R765" s="12"/>
      <c r="S765" s="63">
        <f t="shared" si="33"/>
        <v>0</v>
      </c>
      <c r="T765" s="63">
        <f>CompensationAnalysis[[#This Row],[Base Increase Amount $]]+CompensationAnalysis[[#This Row],[Current Base Salary]]</f>
        <v>0</v>
      </c>
      <c r="U765" s="67" t="str">
        <f>IFERROR(((CompensationAnalysis[[#This Row],[Current Base Salary]]+CompensationAnalysis[[#This Row],[Base Increase Amount $]]))/CompensationAnalysis[[#This Row],[Target Market Salary]],"")</f>
        <v/>
      </c>
      <c r="V765" s="28"/>
      <c r="X765" s="28"/>
    </row>
    <row r="766" spans="1:24" ht="13.8" x14ac:dyDescent="0.25">
      <c r="A766" s="8"/>
      <c r="B766" s="8"/>
      <c r="C766" s="8"/>
      <c r="D766" s="8"/>
      <c r="E766" s="8"/>
      <c r="F766" s="8"/>
      <c r="G766" s="10"/>
      <c r="H766" s="29" t="str">
        <f>IFERROR(VLOOKUP(F766,'Jobs to Benchmark'!#REF!,1,FALSE),"")</f>
        <v/>
      </c>
      <c r="I766" s="15"/>
      <c r="J766" s="63"/>
      <c r="K766" s="63"/>
      <c r="L766" s="64"/>
      <c r="M766" s="65"/>
      <c r="N766" s="63"/>
      <c r="O766" s="66" t="str">
        <f>IFERROR(CompensationAnalysis[[#This Row],[Salary Band Average]]/CompensationAnalysis[[#This Row],[Target Market Salary]],"")</f>
        <v/>
      </c>
      <c r="P766" s="67" t="str">
        <f t="shared" si="32"/>
        <v/>
      </c>
      <c r="Q766" s="63">
        <f>IFERROR(CompensationAnalysis[[#This Row],[Current Base Salary]]-CompensationAnalysis[[#This Row],[Target Market Salary]],"")</f>
        <v>0</v>
      </c>
      <c r="R766" s="12"/>
      <c r="S766" s="63">
        <f t="shared" si="33"/>
        <v>0</v>
      </c>
      <c r="T766" s="63">
        <f>CompensationAnalysis[[#This Row],[Base Increase Amount $]]+CompensationAnalysis[[#This Row],[Current Base Salary]]</f>
        <v>0</v>
      </c>
      <c r="U766" s="67" t="str">
        <f>IFERROR(((CompensationAnalysis[[#This Row],[Current Base Salary]]+CompensationAnalysis[[#This Row],[Base Increase Amount $]]))/CompensationAnalysis[[#This Row],[Target Market Salary]],"")</f>
        <v/>
      </c>
      <c r="V766" s="28"/>
      <c r="X766" s="28"/>
    </row>
    <row r="767" spans="1:24" ht="13.8" x14ac:dyDescent="0.25">
      <c r="A767" s="8"/>
      <c r="B767" s="8"/>
      <c r="C767" s="8"/>
      <c r="D767" s="8"/>
      <c r="E767" s="8"/>
      <c r="F767" s="8"/>
      <c r="G767" s="10"/>
      <c r="H767" s="29" t="str">
        <f>IFERROR(VLOOKUP(F767,'Jobs to Benchmark'!#REF!,1,FALSE),"")</f>
        <v/>
      </c>
      <c r="I767" s="15"/>
      <c r="J767" s="63"/>
      <c r="K767" s="63"/>
      <c r="L767" s="64"/>
      <c r="M767" s="65"/>
      <c r="N767" s="63"/>
      <c r="O767" s="66" t="str">
        <f>IFERROR(CompensationAnalysis[[#This Row],[Salary Band Average]]/CompensationAnalysis[[#This Row],[Target Market Salary]],"")</f>
        <v/>
      </c>
      <c r="P767" s="67" t="str">
        <f t="shared" si="32"/>
        <v/>
      </c>
      <c r="Q767" s="63">
        <f>IFERROR(CompensationAnalysis[[#This Row],[Current Base Salary]]-CompensationAnalysis[[#This Row],[Target Market Salary]],"")</f>
        <v>0</v>
      </c>
      <c r="R767" s="12"/>
      <c r="S767" s="63">
        <f t="shared" si="33"/>
        <v>0</v>
      </c>
      <c r="T767" s="63">
        <f>CompensationAnalysis[[#This Row],[Base Increase Amount $]]+CompensationAnalysis[[#This Row],[Current Base Salary]]</f>
        <v>0</v>
      </c>
      <c r="U767" s="67" t="str">
        <f>IFERROR(((CompensationAnalysis[[#This Row],[Current Base Salary]]+CompensationAnalysis[[#This Row],[Base Increase Amount $]]))/CompensationAnalysis[[#This Row],[Target Market Salary]],"")</f>
        <v/>
      </c>
      <c r="V767" s="28"/>
      <c r="X767" s="28"/>
    </row>
    <row r="768" spans="1:24" ht="13.8" x14ac:dyDescent="0.25">
      <c r="A768" s="8"/>
      <c r="B768" s="8"/>
      <c r="C768" s="8"/>
      <c r="D768" s="8"/>
      <c r="E768" s="8"/>
      <c r="F768" s="8"/>
      <c r="G768" s="10"/>
      <c r="H768" s="29" t="str">
        <f>IFERROR(VLOOKUP(F768,'Jobs to Benchmark'!#REF!,1,FALSE),"")</f>
        <v/>
      </c>
      <c r="I768" s="15"/>
      <c r="J768" s="63"/>
      <c r="K768" s="63"/>
      <c r="L768" s="64"/>
      <c r="M768" s="65"/>
      <c r="N768" s="63"/>
      <c r="O768" s="66" t="str">
        <f>IFERROR(CompensationAnalysis[[#This Row],[Salary Band Average]]/CompensationAnalysis[[#This Row],[Target Market Salary]],"")</f>
        <v/>
      </c>
      <c r="P768" s="67" t="str">
        <f t="shared" si="32"/>
        <v/>
      </c>
      <c r="Q768" s="63">
        <f>IFERROR(CompensationAnalysis[[#This Row],[Current Base Salary]]-CompensationAnalysis[[#This Row],[Target Market Salary]],"")</f>
        <v>0</v>
      </c>
      <c r="R768" s="12"/>
      <c r="S768" s="63">
        <f t="shared" si="33"/>
        <v>0</v>
      </c>
      <c r="T768" s="63">
        <f>CompensationAnalysis[[#This Row],[Base Increase Amount $]]+CompensationAnalysis[[#This Row],[Current Base Salary]]</f>
        <v>0</v>
      </c>
      <c r="U768" s="67" t="str">
        <f>IFERROR(((CompensationAnalysis[[#This Row],[Current Base Salary]]+CompensationAnalysis[[#This Row],[Base Increase Amount $]]))/CompensationAnalysis[[#This Row],[Target Market Salary]],"")</f>
        <v/>
      </c>
      <c r="V768" s="28"/>
      <c r="X768" s="28"/>
    </row>
    <row r="769" spans="1:24" ht="13.8" x14ac:dyDescent="0.25">
      <c r="A769" s="8"/>
      <c r="B769" s="8"/>
      <c r="C769" s="8"/>
      <c r="D769" s="8"/>
      <c r="E769" s="8"/>
      <c r="F769" s="8"/>
      <c r="G769" s="10"/>
      <c r="H769" s="29" t="str">
        <f>IFERROR(VLOOKUP(F769,'Jobs to Benchmark'!#REF!,1,FALSE),"")</f>
        <v/>
      </c>
      <c r="I769" s="15"/>
      <c r="J769" s="63"/>
      <c r="K769" s="63"/>
      <c r="L769" s="64"/>
      <c r="M769" s="65"/>
      <c r="N769" s="63"/>
      <c r="O769" s="66" t="str">
        <f>IFERROR(CompensationAnalysis[[#This Row],[Salary Band Average]]/CompensationAnalysis[[#This Row],[Target Market Salary]],"")</f>
        <v/>
      </c>
      <c r="P769" s="67" t="str">
        <f t="shared" si="32"/>
        <v/>
      </c>
      <c r="Q769" s="63">
        <f>IFERROR(CompensationAnalysis[[#This Row],[Current Base Salary]]-CompensationAnalysis[[#This Row],[Target Market Salary]],"")</f>
        <v>0</v>
      </c>
      <c r="R769" s="12"/>
      <c r="S769" s="63">
        <f t="shared" si="33"/>
        <v>0</v>
      </c>
      <c r="T769" s="63">
        <f>CompensationAnalysis[[#This Row],[Base Increase Amount $]]+CompensationAnalysis[[#This Row],[Current Base Salary]]</f>
        <v>0</v>
      </c>
      <c r="U769" s="67" t="str">
        <f>IFERROR(((CompensationAnalysis[[#This Row],[Current Base Salary]]+CompensationAnalysis[[#This Row],[Base Increase Amount $]]))/CompensationAnalysis[[#This Row],[Target Market Salary]],"")</f>
        <v/>
      </c>
      <c r="V769" s="28"/>
      <c r="X769" s="28"/>
    </row>
    <row r="770" spans="1:24" ht="13.8" x14ac:dyDescent="0.25">
      <c r="A770" s="8"/>
      <c r="B770" s="8"/>
      <c r="C770" s="8"/>
      <c r="D770" s="8"/>
      <c r="E770" s="8"/>
      <c r="F770" s="8"/>
      <c r="G770" s="10"/>
      <c r="H770" s="29" t="str">
        <f>IFERROR(VLOOKUP(F770,'Jobs to Benchmark'!#REF!,1,FALSE),"")</f>
        <v/>
      </c>
      <c r="I770" s="15"/>
      <c r="J770" s="63"/>
      <c r="K770" s="63"/>
      <c r="L770" s="64"/>
      <c r="M770" s="65"/>
      <c r="N770" s="63"/>
      <c r="O770" s="66" t="str">
        <f>IFERROR(CompensationAnalysis[[#This Row],[Salary Band Average]]/CompensationAnalysis[[#This Row],[Target Market Salary]],"")</f>
        <v/>
      </c>
      <c r="P770" s="67" t="str">
        <f t="shared" si="32"/>
        <v/>
      </c>
      <c r="Q770" s="63">
        <f>IFERROR(CompensationAnalysis[[#This Row],[Current Base Salary]]-CompensationAnalysis[[#This Row],[Target Market Salary]],"")</f>
        <v>0</v>
      </c>
      <c r="R770" s="12"/>
      <c r="S770" s="63">
        <f t="shared" si="33"/>
        <v>0</v>
      </c>
      <c r="T770" s="63">
        <f>CompensationAnalysis[[#This Row],[Base Increase Amount $]]+CompensationAnalysis[[#This Row],[Current Base Salary]]</f>
        <v>0</v>
      </c>
      <c r="U770" s="67" t="str">
        <f>IFERROR(((CompensationAnalysis[[#This Row],[Current Base Salary]]+CompensationAnalysis[[#This Row],[Base Increase Amount $]]))/CompensationAnalysis[[#This Row],[Target Market Salary]],"")</f>
        <v/>
      </c>
      <c r="V770" s="28"/>
      <c r="X770" s="28"/>
    </row>
    <row r="771" spans="1:24" ht="13.8" x14ac:dyDescent="0.25">
      <c r="A771" s="8"/>
      <c r="B771" s="8"/>
      <c r="C771" s="8"/>
      <c r="D771" s="8"/>
      <c r="E771" s="8"/>
      <c r="F771" s="8"/>
      <c r="G771" s="10"/>
      <c r="H771" s="29" t="str">
        <f>IFERROR(VLOOKUP(F771,'Jobs to Benchmark'!#REF!,1,FALSE),"")</f>
        <v/>
      </c>
      <c r="I771" s="15"/>
      <c r="J771" s="63"/>
      <c r="K771" s="63"/>
      <c r="L771" s="64"/>
      <c r="M771" s="65"/>
      <c r="N771" s="63"/>
      <c r="O771" s="66" t="str">
        <f>IFERROR(CompensationAnalysis[[#This Row],[Salary Band Average]]/CompensationAnalysis[[#This Row],[Target Market Salary]],"")</f>
        <v/>
      </c>
      <c r="P771" s="67" t="str">
        <f t="shared" si="32"/>
        <v/>
      </c>
      <c r="Q771" s="63">
        <f>IFERROR(CompensationAnalysis[[#This Row],[Current Base Salary]]-CompensationAnalysis[[#This Row],[Target Market Salary]],"")</f>
        <v>0</v>
      </c>
      <c r="R771" s="12"/>
      <c r="S771" s="63">
        <f t="shared" si="33"/>
        <v>0</v>
      </c>
      <c r="T771" s="63">
        <f>CompensationAnalysis[[#This Row],[Base Increase Amount $]]+CompensationAnalysis[[#This Row],[Current Base Salary]]</f>
        <v>0</v>
      </c>
      <c r="U771" s="67" t="str">
        <f>IFERROR(((CompensationAnalysis[[#This Row],[Current Base Salary]]+CompensationAnalysis[[#This Row],[Base Increase Amount $]]))/CompensationAnalysis[[#This Row],[Target Market Salary]],"")</f>
        <v/>
      </c>
      <c r="V771" s="28"/>
      <c r="X771" s="28"/>
    </row>
    <row r="772" spans="1:24" ht="13.8" x14ac:dyDescent="0.25">
      <c r="A772" s="8"/>
      <c r="B772" s="8"/>
      <c r="C772" s="8"/>
      <c r="D772" s="8"/>
      <c r="E772" s="8"/>
      <c r="F772" s="8"/>
      <c r="G772" s="10"/>
      <c r="H772" s="29" t="str">
        <f>IFERROR(VLOOKUP(F772,'Jobs to Benchmark'!#REF!,1,FALSE),"")</f>
        <v/>
      </c>
      <c r="I772" s="15"/>
      <c r="J772" s="63"/>
      <c r="K772" s="63"/>
      <c r="L772" s="64"/>
      <c r="M772" s="65"/>
      <c r="N772" s="63"/>
      <c r="O772" s="66" t="str">
        <f>IFERROR(CompensationAnalysis[[#This Row],[Salary Band Average]]/CompensationAnalysis[[#This Row],[Target Market Salary]],"")</f>
        <v/>
      </c>
      <c r="P772" s="67" t="str">
        <f t="shared" si="32"/>
        <v/>
      </c>
      <c r="Q772" s="63">
        <f>IFERROR(CompensationAnalysis[[#This Row],[Current Base Salary]]-CompensationAnalysis[[#This Row],[Target Market Salary]],"")</f>
        <v>0</v>
      </c>
      <c r="R772" s="12"/>
      <c r="S772" s="63">
        <f t="shared" si="33"/>
        <v>0</v>
      </c>
      <c r="T772" s="63">
        <f>CompensationAnalysis[[#This Row],[Base Increase Amount $]]+CompensationAnalysis[[#This Row],[Current Base Salary]]</f>
        <v>0</v>
      </c>
      <c r="U772" s="67" t="str">
        <f>IFERROR(((CompensationAnalysis[[#This Row],[Current Base Salary]]+CompensationAnalysis[[#This Row],[Base Increase Amount $]]))/CompensationAnalysis[[#This Row],[Target Market Salary]],"")</f>
        <v/>
      </c>
      <c r="V772" s="28"/>
      <c r="X772" s="28"/>
    </row>
    <row r="773" spans="1:24" ht="13.8" x14ac:dyDescent="0.25">
      <c r="A773" s="8"/>
      <c r="B773" s="8"/>
      <c r="C773" s="8"/>
      <c r="D773" s="8"/>
      <c r="E773" s="8"/>
      <c r="F773" s="8"/>
      <c r="G773" s="10"/>
      <c r="H773" s="29" t="str">
        <f>IFERROR(VLOOKUP(F773,'Jobs to Benchmark'!#REF!,1,FALSE),"")</f>
        <v/>
      </c>
      <c r="I773" s="15"/>
      <c r="J773" s="63"/>
      <c r="K773" s="63"/>
      <c r="L773" s="64"/>
      <c r="M773" s="65"/>
      <c r="N773" s="63"/>
      <c r="O773" s="66" t="str">
        <f>IFERROR(CompensationAnalysis[[#This Row],[Salary Band Average]]/CompensationAnalysis[[#This Row],[Target Market Salary]],"")</f>
        <v/>
      </c>
      <c r="P773" s="67" t="str">
        <f t="shared" si="32"/>
        <v/>
      </c>
      <c r="Q773" s="63">
        <f>IFERROR(CompensationAnalysis[[#This Row],[Current Base Salary]]-CompensationAnalysis[[#This Row],[Target Market Salary]],"")</f>
        <v>0</v>
      </c>
      <c r="R773" s="12"/>
      <c r="S773" s="63">
        <f t="shared" si="33"/>
        <v>0</v>
      </c>
      <c r="T773" s="63">
        <f>CompensationAnalysis[[#This Row],[Base Increase Amount $]]+CompensationAnalysis[[#This Row],[Current Base Salary]]</f>
        <v>0</v>
      </c>
      <c r="U773" s="67" t="str">
        <f>IFERROR(((CompensationAnalysis[[#This Row],[Current Base Salary]]+CompensationAnalysis[[#This Row],[Base Increase Amount $]]))/CompensationAnalysis[[#This Row],[Target Market Salary]],"")</f>
        <v/>
      </c>
      <c r="V773" s="28"/>
      <c r="X773" s="28"/>
    </row>
    <row r="774" spans="1:24" ht="13.8" x14ac:dyDescent="0.25">
      <c r="A774" s="8"/>
      <c r="B774" s="8"/>
      <c r="C774" s="8"/>
      <c r="D774" s="8"/>
      <c r="E774" s="8"/>
      <c r="F774" s="8"/>
      <c r="G774" s="10"/>
      <c r="H774" s="29" t="str">
        <f>IFERROR(VLOOKUP(F774,'Jobs to Benchmark'!#REF!,1,FALSE),"")</f>
        <v/>
      </c>
      <c r="I774" s="15"/>
      <c r="J774" s="63"/>
      <c r="K774" s="63"/>
      <c r="L774" s="64"/>
      <c r="M774" s="65"/>
      <c r="N774" s="63"/>
      <c r="O774" s="66" t="str">
        <f>IFERROR(CompensationAnalysis[[#This Row],[Salary Band Average]]/CompensationAnalysis[[#This Row],[Target Market Salary]],"")</f>
        <v/>
      </c>
      <c r="P774" s="67" t="str">
        <f t="shared" ref="P774:P837" si="34">IFERROR(G774/N774,"")</f>
        <v/>
      </c>
      <c r="Q774" s="63">
        <f>IFERROR(CompensationAnalysis[[#This Row],[Current Base Salary]]-CompensationAnalysis[[#This Row],[Target Market Salary]],"")</f>
        <v>0</v>
      </c>
      <c r="R774" s="12"/>
      <c r="S774" s="63">
        <f t="shared" ref="S774:S837" si="35">IFERROR(G774*R774,"")</f>
        <v>0</v>
      </c>
      <c r="T774" s="63">
        <f>CompensationAnalysis[[#This Row],[Base Increase Amount $]]+CompensationAnalysis[[#This Row],[Current Base Salary]]</f>
        <v>0</v>
      </c>
      <c r="U774" s="67" t="str">
        <f>IFERROR(((CompensationAnalysis[[#This Row],[Current Base Salary]]+CompensationAnalysis[[#This Row],[Base Increase Amount $]]))/CompensationAnalysis[[#This Row],[Target Market Salary]],"")</f>
        <v/>
      </c>
      <c r="V774" s="28"/>
      <c r="X774" s="28"/>
    </row>
    <row r="775" spans="1:24" ht="13.8" x14ac:dyDescent="0.25">
      <c r="A775" s="8"/>
      <c r="B775" s="8"/>
      <c r="C775" s="8"/>
      <c r="D775" s="8"/>
      <c r="E775" s="8"/>
      <c r="F775" s="8"/>
      <c r="G775" s="10"/>
      <c r="H775" s="29" t="str">
        <f>IFERROR(VLOOKUP(F775,'Jobs to Benchmark'!#REF!,1,FALSE),"")</f>
        <v/>
      </c>
      <c r="I775" s="15"/>
      <c r="J775" s="63"/>
      <c r="K775" s="63"/>
      <c r="L775" s="64"/>
      <c r="M775" s="65"/>
      <c r="N775" s="63"/>
      <c r="O775" s="66" t="str">
        <f>IFERROR(CompensationAnalysis[[#This Row],[Salary Band Average]]/CompensationAnalysis[[#This Row],[Target Market Salary]],"")</f>
        <v/>
      </c>
      <c r="P775" s="67" t="str">
        <f t="shared" si="34"/>
        <v/>
      </c>
      <c r="Q775" s="63">
        <f>IFERROR(CompensationAnalysis[[#This Row],[Current Base Salary]]-CompensationAnalysis[[#This Row],[Target Market Salary]],"")</f>
        <v>0</v>
      </c>
      <c r="R775" s="12"/>
      <c r="S775" s="63">
        <f t="shared" si="35"/>
        <v>0</v>
      </c>
      <c r="T775" s="63">
        <f>CompensationAnalysis[[#This Row],[Base Increase Amount $]]+CompensationAnalysis[[#This Row],[Current Base Salary]]</f>
        <v>0</v>
      </c>
      <c r="U775" s="67" t="str">
        <f>IFERROR(((CompensationAnalysis[[#This Row],[Current Base Salary]]+CompensationAnalysis[[#This Row],[Base Increase Amount $]]))/CompensationAnalysis[[#This Row],[Target Market Salary]],"")</f>
        <v/>
      </c>
      <c r="V775" s="28"/>
      <c r="X775" s="28"/>
    </row>
    <row r="776" spans="1:24" ht="13.8" x14ac:dyDescent="0.25">
      <c r="A776" s="8"/>
      <c r="B776" s="8"/>
      <c r="C776" s="8"/>
      <c r="D776" s="8"/>
      <c r="E776" s="8"/>
      <c r="F776" s="8"/>
      <c r="G776" s="10"/>
      <c r="H776" s="29" t="str">
        <f>IFERROR(VLOOKUP(F776,'Jobs to Benchmark'!#REF!,1,FALSE),"")</f>
        <v/>
      </c>
      <c r="I776" s="15"/>
      <c r="J776" s="63"/>
      <c r="K776" s="63"/>
      <c r="L776" s="64"/>
      <c r="M776" s="65"/>
      <c r="N776" s="63"/>
      <c r="O776" s="66" t="str">
        <f>IFERROR(CompensationAnalysis[[#This Row],[Salary Band Average]]/CompensationAnalysis[[#This Row],[Target Market Salary]],"")</f>
        <v/>
      </c>
      <c r="P776" s="67" t="str">
        <f t="shared" si="34"/>
        <v/>
      </c>
      <c r="Q776" s="63">
        <f>IFERROR(CompensationAnalysis[[#This Row],[Current Base Salary]]-CompensationAnalysis[[#This Row],[Target Market Salary]],"")</f>
        <v>0</v>
      </c>
      <c r="R776" s="12"/>
      <c r="S776" s="63">
        <f t="shared" si="35"/>
        <v>0</v>
      </c>
      <c r="T776" s="63">
        <f>CompensationAnalysis[[#This Row],[Base Increase Amount $]]+CompensationAnalysis[[#This Row],[Current Base Salary]]</f>
        <v>0</v>
      </c>
      <c r="U776" s="67" t="str">
        <f>IFERROR(((CompensationAnalysis[[#This Row],[Current Base Salary]]+CompensationAnalysis[[#This Row],[Base Increase Amount $]]))/CompensationAnalysis[[#This Row],[Target Market Salary]],"")</f>
        <v/>
      </c>
      <c r="V776" s="28"/>
      <c r="X776" s="28"/>
    </row>
    <row r="777" spans="1:24" ht="13.8" x14ac:dyDescent="0.25">
      <c r="A777" s="8"/>
      <c r="B777" s="8"/>
      <c r="C777" s="8"/>
      <c r="D777" s="8"/>
      <c r="E777" s="8"/>
      <c r="F777" s="8"/>
      <c r="G777" s="10"/>
      <c r="H777" s="29" t="str">
        <f>IFERROR(VLOOKUP(F777,'Jobs to Benchmark'!#REF!,1,FALSE),"")</f>
        <v/>
      </c>
      <c r="I777" s="15"/>
      <c r="J777" s="63"/>
      <c r="K777" s="63"/>
      <c r="L777" s="64"/>
      <c r="M777" s="65"/>
      <c r="N777" s="63"/>
      <c r="O777" s="66" t="str">
        <f>IFERROR(CompensationAnalysis[[#This Row],[Salary Band Average]]/CompensationAnalysis[[#This Row],[Target Market Salary]],"")</f>
        <v/>
      </c>
      <c r="P777" s="67" t="str">
        <f t="shared" si="34"/>
        <v/>
      </c>
      <c r="Q777" s="63">
        <f>IFERROR(CompensationAnalysis[[#This Row],[Current Base Salary]]-CompensationAnalysis[[#This Row],[Target Market Salary]],"")</f>
        <v>0</v>
      </c>
      <c r="R777" s="12"/>
      <c r="S777" s="63">
        <f t="shared" si="35"/>
        <v>0</v>
      </c>
      <c r="T777" s="63">
        <f>CompensationAnalysis[[#This Row],[Base Increase Amount $]]+CompensationAnalysis[[#This Row],[Current Base Salary]]</f>
        <v>0</v>
      </c>
      <c r="U777" s="67" t="str">
        <f>IFERROR(((CompensationAnalysis[[#This Row],[Current Base Salary]]+CompensationAnalysis[[#This Row],[Base Increase Amount $]]))/CompensationAnalysis[[#This Row],[Target Market Salary]],"")</f>
        <v/>
      </c>
      <c r="V777" s="28"/>
      <c r="X777" s="28"/>
    </row>
    <row r="778" spans="1:24" ht="13.8" x14ac:dyDescent="0.25">
      <c r="A778" s="8"/>
      <c r="B778" s="8"/>
      <c r="C778" s="8"/>
      <c r="D778" s="8"/>
      <c r="E778" s="8"/>
      <c r="F778" s="8"/>
      <c r="G778" s="10"/>
      <c r="H778" s="29" t="str">
        <f>IFERROR(VLOOKUP(F778,'Jobs to Benchmark'!#REF!,1,FALSE),"")</f>
        <v/>
      </c>
      <c r="I778" s="15"/>
      <c r="J778" s="63"/>
      <c r="K778" s="63"/>
      <c r="L778" s="64"/>
      <c r="M778" s="65"/>
      <c r="N778" s="63"/>
      <c r="O778" s="66" t="str">
        <f>IFERROR(CompensationAnalysis[[#This Row],[Salary Band Average]]/CompensationAnalysis[[#This Row],[Target Market Salary]],"")</f>
        <v/>
      </c>
      <c r="P778" s="67" t="str">
        <f t="shared" si="34"/>
        <v/>
      </c>
      <c r="Q778" s="63">
        <f>IFERROR(CompensationAnalysis[[#This Row],[Current Base Salary]]-CompensationAnalysis[[#This Row],[Target Market Salary]],"")</f>
        <v>0</v>
      </c>
      <c r="R778" s="12"/>
      <c r="S778" s="63">
        <f t="shared" si="35"/>
        <v>0</v>
      </c>
      <c r="T778" s="63">
        <f>CompensationAnalysis[[#This Row],[Base Increase Amount $]]+CompensationAnalysis[[#This Row],[Current Base Salary]]</f>
        <v>0</v>
      </c>
      <c r="U778" s="67" t="str">
        <f>IFERROR(((CompensationAnalysis[[#This Row],[Current Base Salary]]+CompensationAnalysis[[#This Row],[Base Increase Amount $]]))/CompensationAnalysis[[#This Row],[Target Market Salary]],"")</f>
        <v/>
      </c>
      <c r="V778" s="28"/>
      <c r="X778" s="28"/>
    </row>
    <row r="779" spans="1:24" ht="13.8" x14ac:dyDescent="0.25">
      <c r="A779" s="8"/>
      <c r="B779" s="8"/>
      <c r="C779" s="8"/>
      <c r="D779" s="8"/>
      <c r="E779" s="8"/>
      <c r="F779" s="8"/>
      <c r="G779" s="10"/>
      <c r="H779" s="29" t="str">
        <f>IFERROR(VLOOKUP(F779,'Jobs to Benchmark'!#REF!,1,FALSE),"")</f>
        <v/>
      </c>
      <c r="I779" s="15"/>
      <c r="J779" s="63"/>
      <c r="K779" s="63"/>
      <c r="L779" s="64"/>
      <c r="M779" s="65"/>
      <c r="N779" s="63"/>
      <c r="O779" s="66" t="str">
        <f>IFERROR(CompensationAnalysis[[#This Row],[Salary Band Average]]/CompensationAnalysis[[#This Row],[Target Market Salary]],"")</f>
        <v/>
      </c>
      <c r="P779" s="67" t="str">
        <f t="shared" si="34"/>
        <v/>
      </c>
      <c r="Q779" s="63">
        <f>IFERROR(CompensationAnalysis[[#This Row],[Current Base Salary]]-CompensationAnalysis[[#This Row],[Target Market Salary]],"")</f>
        <v>0</v>
      </c>
      <c r="R779" s="12"/>
      <c r="S779" s="63">
        <f t="shared" si="35"/>
        <v>0</v>
      </c>
      <c r="T779" s="63">
        <f>CompensationAnalysis[[#This Row],[Base Increase Amount $]]+CompensationAnalysis[[#This Row],[Current Base Salary]]</f>
        <v>0</v>
      </c>
      <c r="U779" s="67" t="str">
        <f>IFERROR(((CompensationAnalysis[[#This Row],[Current Base Salary]]+CompensationAnalysis[[#This Row],[Base Increase Amount $]]))/CompensationAnalysis[[#This Row],[Target Market Salary]],"")</f>
        <v/>
      </c>
      <c r="V779" s="28"/>
      <c r="X779" s="28"/>
    </row>
    <row r="780" spans="1:24" ht="13.8" x14ac:dyDescent="0.25">
      <c r="A780" s="8"/>
      <c r="B780" s="8"/>
      <c r="C780" s="8"/>
      <c r="D780" s="8"/>
      <c r="E780" s="8"/>
      <c r="F780" s="8"/>
      <c r="G780" s="10"/>
      <c r="H780" s="29" t="str">
        <f>IFERROR(VLOOKUP(F780,'Jobs to Benchmark'!#REF!,1,FALSE),"")</f>
        <v/>
      </c>
      <c r="I780" s="15"/>
      <c r="J780" s="63"/>
      <c r="K780" s="63"/>
      <c r="L780" s="64"/>
      <c r="M780" s="65"/>
      <c r="N780" s="63"/>
      <c r="O780" s="66" t="str">
        <f>IFERROR(CompensationAnalysis[[#This Row],[Salary Band Average]]/CompensationAnalysis[[#This Row],[Target Market Salary]],"")</f>
        <v/>
      </c>
      <c r="P780" s="67" t="str">
        <f t="shared" si="34"/>
        <v/>
      </c>
      <c r="Q780" s="63">
        <f>IFERROR(CompensationAnalysis[[#This Row],[Current Base Salary]]-CompensationAnalysis[[#This Row],[Target Market Salary]],"")</f>
        <v>0</v>
      </c>
      <c r="R780" s="12"/>
      <c r="S780" s="63">
        <f t="shared" si="35"/>
        <v>0</v>
      </c>
      <c r="T780" s="63">
        <f>CompensationAnalysis[[#This Row],[Base Increase Amount $]]+CompensationAnalysis[[#This Row],[Current Base Salary]]</f>
        <v>0</v>
      </c>
      <c r="U780" s="67" t="str">
        <f>IFERROR(((CompensationAnalysis[[#This Row],[Current Base Salary]]+CompensationAnalysis[[#This Row],[Base Increase Amount $]]))/CompensationAnalysis[[#This Row],[Target Market Salary]],"")</f>
        <v/>
      </c>
      <c r="V780" s="28"/>
      <c r="X780" s="28"/>
    </row>
    <row r="781" spans="1:24" ht="13.8" x14ac:dyDescent="0.25">
      <c r="A781" s="8"/>
      <c r="B781" s="8"/>
      <c r="C781" s="8"/>
      <c r="D781" s="8"/>
      <c r="E781" s="8"/>
      <c r="F781" s="8"/>
      <c r="G781" s="10"/>
      <c r="H781" s="29" t="str">
        <f>IFERROR(VLOOKUP(F781,'Jobs to Benchmark'!#REF!,1,FALSE),"")</f>
        <v/>
      </c>
      <c r="I781" s="15"/>
      <c r="J781" s="63"/>
      <c r="K781" s="63"/>
      <c r="L781" s="64"/>
      <c r="M781" s="65"/>
      <c r="N781" s="63"/>
      <c r="O781" s="66" t="str">
        <f>IFERROR(CompensationAnalysis[[#This Row],[Salary Band Average]]/CompensationAnalysis[[#This Row],[Target Market Salary]],"")</f>
        <v/>
      </c>
      <c r="P781" s="67" t="str">
        <f t="shared" si="34"/>
        <v/>
      </c>
      <c r="Q781" s="63">
        <f>IFERROR(CompensationAnalysis[[#This Row],[Current Base Salary]]-CompensationAnalysis[[#This Row],[Target Market Salary]],"")</f>
        <v>0</v>
      </c>
      <c r="R781" s="12"/>
      <c r="S781" s="63">
        <f t="shared" si="35"/>
        <v>0</v>
      </c>
      <c r="T781" s="63">
        <f>CompensationAnalysis[[#This Row],[Base Increase Amount $]]+CompensationAnalysis[[#This Row],[Current Base Salary]]</f>
        <v>0</v>
      </c>
      <c r="U781" s="67" t="str">
        <f>IFERROR(((CompensationAnalysis[[#This Row],[Current Base Salary]]+CompensationAnalysis[[#This Row],[Base Increase Amount $]]))/CompensationAnalysis[[#This Row],[Target Market Salary]],"")</f>
        <v/>
      </c>
      <c r="V781" s="28"/>
      <c r="X781" s="28"/>
    </row>
    <row r="782" spans="1:24" ht="13.8" x14ac:dyDescent="0.25">
      <c r="A782" s="8"/>
      <c r="B782" s="8"/>
      <c r="C782" s="8"/>
      <c r="D782" s="8"/>
      <c r="E782" s="8"/>
      <c r="F782" s="8"/>
      <c r="G782" s="10"/>
      <c r="H782" s="29" t="str">
        <f>IFERROR(VLOOKUP(F782,'Jobs to Benchmark'!#REF!,1,FALSE),"")</f>
        <v/>
      </c>
      <c r="I782" s="15"/>
      <c r="J782" s="63"/>
      <c r="K782" s="63"/>
      <c r="L782" s="64"/>
      <c r="M782" s="65"/>
      <c r="N782" s="63"/>
      <c r="O782" s="66" t="str">
        <f>IFERROR(CompensationAnalysis[[#This Row],[Salary Band Average]]/CompensationAnalysis[[#This Row],[Target Market Salary]],"")</f>
        <v/>
      </c>
      <c r="P782" s="67" t="str">
        <f t="shared" si="34"/>
        <v/>
      </c>
      <c r="Q782" s="63">
        <f>IFERROR(CompensationAnalysis[[#This Row],[Current Base Salary]]-CompensationAnalysis[[#This Row],[Target Market Salary]],"")</f>
        <v>0</v>
      </c>
      <c r="R782" s="12"/>
      <c r="S782" s="63">
        <f t="shared" si="35"/>
        <v>0</v>
      </c>
      <c r="T782" s="63">
        <f>CompensationAnalysis[[#This Row],[Base Increase Amount $]]+CompensationAnalysis[[#This Row],[Current Base Salary]]</f>
        <v>0</v>
      </c>
      <c r="U782" s="67" t="str">
        <f>IFERROR(((CompensationAnalysis[[#This Row],[Current Base Salary]]+CompensationAnalysis[[#This Row],[Base Increase Amount $]]))/CompensationAnalysis[[#This Row],[Target Market Salary]],"")</f>
        <v/>
      </c>
      <c r="V782" s="28"/>
      <c r="X782" s="28"/>
    </row>
    <row r="783" spans="1:24" ht="13.8" x14ac:dyDescent="0.25">
      <c r="A783" s="8"/>
      <c r="B783" s="8"/>
      <c r="C783" s="8"/>
      <c r="D783" s="8"/>
      <c r="E783" s="8"/>
      <c r="F783" s="8"/>
      <c r="G783" s="10"/>
      <c r="H783" s="29" t="str">
        <f>IFERROR(VLOOKUP(F783,'Jobs to Benchmark'!#REF!,1,FALSE),"")</f>
        <v/>
      </c>
      <c r="I783" s="15"/>
      <c r="J783" s="63"/>
      <c r="K783" s="63"/>
      <c r="L783" s="64"/>
      <c r="M783" s="65"/>
      <c r="N783" s="63"/>
      <c r="O783" s="66" t="str">
        <f>IFERROR(CompensationAnalysis[[#This Row],[Salary Band Average]]/CompensationAnalysis[[#This Row],[Target Market Salary]],"")</f>
        <v/>
      </c>
      <c r="P783" s="67" t="str">
        <f t="shared" si="34"/>
        <v/>
      </c>
      <c r="Q783" s="63">
        <f>IFERROR(CompensationAnalysis[[#This Row],[Current Base Salary]]-CompensationAnalysis[[#This Row],[Target Market Salary]],"")</f>
        <v>0</v>
      </c>
      <c r="R783" s="12"/>
      <c r="S783" s="63">
        <f t="shared" si="35"/>
        <v>0</v>
      </c>
      <c r="T783" s="63">
        <f>CompensationAnalysis[[#This Row],[Base Increase Amount $]]+CompensationAnalysis[[#This Row],[Current Base Salary]]</f>
        <v>0</v>
      </c>
      <c r="U783" s="67" t="str">
        <f>IFERROR(((CompensationAnalysis[[#This Row],[Current Base Salary]]+CompensationAnalysis[[#This Row],[Base Increase Amount $]]))/CompensationAnalysis[[#This Row],[Target Market Salary]],"")</f>
        <v/>
      </c>
      <c r="V783" s="28"/>
      <c r="X783" s="28"/>
    </row>
    <row r="784" spans="1:24" ht="13.8" x14ac:dyDescent="0.25">
      <c r="A784" s="8"/>
      <c r="B784" s="8"/>
      <c r="C784" s="8"/>
      <c r="D784" s="8"/>
      <c r="E784" s="8"/>
      <c r="F784" s="8"/>
      <c r="G784" s="10"/>
      <c r="H784" s="29" t="str">
        <f>IFERROR(VLOOKUP(F784,'Jobs to Benchmark'!#REF!,1,FALSE),"")</f>
        <v/>
      </c>
      <c r="I784" s="15"/>
      <c r="J784" s="63"/>
      <c r="K784" s="63"/>
      <c r="L784" s="64"/>
      <c r="M784" s="65"/>
      <c r="N784" s="63"/>
      <c r="O784" s="66" t="str">
        <f>IFERROR(CompensationAnalysis[[#This Row],[Salary Band Average]]/CompensationAnalysis[[#This Row],[Target Market Salary]],"")</f>
        <v/>
      </c>
      <c r="P784" s="67" t="str">
        <f t="shared" si="34"/>
        <v/>
      </c>
      <c r="Q784" s="63">
        <f>IFERROR(CompensationAnalysis[[#This Row],[Current Base Salary]]-CompensationAnalysis[[#This Row],[Target Market Salary]],"")</f>
        <v>0</v>
      </c>
      <c r="R784" s="12"/>
      <c r="S784" s="63">
        <f t="shared" si="35"/>
        <v>0</v>
      </c>
      <c r="T784" s="63">
        <f>CompensationAnalysis[[#This Row],[Base Increase Amount $]]+CompensationAnalysis[[#This Row],[Current Base Salary]]</f>
        <v>0</v>
      </c>
      <c r="U784" s="67" t="str">
        <f>IFERROR(((CompensationAnalysis[[#This Row],[Current Base Salary]]+CompensationAnalysis[[#This Row],[Base Increase Amount $]]))/CompensationAnalysis[[#This Row],[Target Market Salary]],"")</f>
        <v/>
      </c>
      <c r="V784" s="28"/>
      <c r="X784" s="28"/>
    </row>
    <row r="785" spans="1:24" ht="13.8" x14ac:dyDescent="0.25">
      <c r="A785" s="8"/>
      <c r="B785" s="8"/>
      <c r="C785" s="8"/>
      <c r="D785" s="8"/>
      <c r="E785" s="8"/>
      <c r="F785" s="8"/>
      <c r="G785" s="10"/>
      <c r="H785" s="29" t="str">
        <f>IFERROR(VLOOKUP(F785,'Jobs to Benchmark'!#REF!,1,FALSE),"")</f>
        <v/>
      </c>
      <c r="I785" s="15"/>
      <c r="J785" s="63"/>
      <c r="K785" s="63"/>
      <c r="L785" s="64"/>
      <c r="M785" s="65"/>
      <c r="N785" s="63"/>
      <c r="O785" s="66" t="str">
        <f>IFERROR(CompensationAnalysis[[#This Row],[Salary Band Average]]/CompensationAnalysis[[#This Row],[Target Market Salary]],"")</f>
        <v/>
      </c>
      <c r="P785" s="67" t="str">
        <f t="shared" si="34"/>
        <v/>
      </c>
      <c r="Q785" s="63">
        <f>IFERROR(CompensationAnalysis[[#This Row],[Current Base Salary]]-CompensationAnalysis[[#This Row],[Target Market Salary]],"")</f>
        <v>0</v>
      </c>
      <c r="R785" s="12"/>
      <c r="S785" s="63">
        <f t="shared" si="35"/>
        <v>0</v>
      </c>
      <c r="T785" s="63">
        <f>CompensationAnalysis[[#This Row],[Base Increase Amount $]]+CompensationAnalysis[[#This Row],[Current Base Salary]]</f>
        <v>0</v>
      </c>
      <c r="U785" s="67" t="str">
        <f>IFERROR(((CompensationAnalysis[[#This Row],[Current Base Salary]]+CompensationAnalysis[[#This Row],[Base Increase Amount $]]))/CompensationAnalysis[[#This Row],[Target Market Salary]],"")</f>
        <v/>
      </c>
      <c r="V785" s="28"/>
      <c r="X785" s="28"/>
    </row>
    <row r="786" spans="1:24" ht="13.8" x14ac:dyDescent="0.25">
      <c r="A786" s="8"/>
      <c r="B786" s="8"/>
      <c r="C786" s="8"/>
      <c r="D786" s="8"/>
      <c r="E786" s="8"/>
      <c r="F786" s="8"/>
      <c r="G786" s="10"/>
      <c r="H786" s="29" t="str">
        <f>IFERROR(VLOOKUP(F786,'Jobs to Benchmark'!#REF!,1,FALSE),"")</f>
        <v/>
      </c>
      <c r="I786" s="15"/>
      <c r="J786" s="63"/>
      <c r="K786" s="63"/>
      <c r="L786" s="64"/>
      <c r="M786" s="65"/>
      <c r="N786" s="63"/>
      <c r="O786" s="66" t="str">
        <f>IFERROR(CompensationAnalysis[[#This Row],[Salary Band Average]]/CompensationAnalysis[[#This Row],[Target Market Salary]],"")</f>
        <v/>
      </c>
      <c r="P786" s="67" t="str">
        <f t="shared" si="34"/>
        <v/>
      </c>
      <c r="Q786" s="63">
        <f>IFERROR(CompensationAnalysis[[#This Row],[Current Base Salary]]-CompensationAnalysis[[#This Row],[Target Market Salary]],"")</f>
        <v>0</v>
      </c>
      <c r="R786" s="12"/>
      <c r="S786" s="63">
        <f t="shared" si="35"/>
        <v>0</v>
      </c>
      <c r="T786" s="63">
        <f>CompensationAnalysis[[#This Row],[Base Increase Amount $]]+CompensationAnalysis[[#This Row],[Current Base Salary]]</f>
        <v>0</v>
      </c>
      <c r="U786" s="67" t="str">
        <f>IFERROR(((CompensationAnalysis[[#This Row],[Current Base Salary]]+CompensationAnalysis[[#This Row],[Base Increase Amount $]]))/CompensationAnalysis[[#This Row],[Target Market Salary]],"")</f>
        <v/>
      </c>
      <c r="V786" s="28"/>
      <c r="X786" s="28"/>
    </row>
    <row r="787" spans="1:24" ht="13.8" x14ac:dyDescent="0.25">
      <c r="A787" s="8"/>
      <c r="B787" s="8"/>
      <c r="C787" s="8"/>
      <c r="D787" s="8"/>
      <c r="E787" s="8"/>
      <c r="F787" s="8"/>
      <c r="G787" s="10"/>
      <c r="H787" s="29" t="str">
        <f>IFERROR(VLOOKUP(F787,'Jobs to Benchmark'!#REF!,1,FALSE),"")</f>
        <v/>
      </c>
      <c r="I787" s="15"/>
      <c r="J787" s="63"/>
      <c r="K787" s="63"/>
      <c r="L787" s="64"/>
      <c r="M787" s="65"/>
      <c r="N787" s="63"/>
      <c r="O787" s="66" t="str">
        <f>IFERROR(CompensationAnalysis[[#This Row],[Salary Band Average]]/CompensationAnalysis[[#This Row],[Target Market Salary]],"")</f>
        <v/>
      </c>
      <c r="P787" s="67" t="str">
        <f t="shared" si="34"/>
        <v/>
      </c>
      <c r="Q787" s="63">
        <f>IFERROR(CompensationAnalysis[[#This Row],[Current Base Salary]]-CompensationAnalysis[[#This Row],[Target Market Salary]],"")</f>
        <v>0</v>
      </c>
      <c r="R787" s="12"/>
      <c r="S787" s="63">
        <f t="shared" si="35"/>
        <v>0</v>
      </c>
      <c r="T787" s="63">
        <f>CompensationAnalysis[[#This Row],[Base Increase Amount $]]+CompensationAnalysis[[#This Row],[Current Base Salary]]</f>
        <v>0</v>
      </c>
      <c r="U787" s="67" t="str">
        <f>IFERROR(((CompensationAnalysis[[#This Row],[Current Base Salary]]+CompensationAnalysis[[#This Row],[Base Increase Amount $]]))/CompensationAnalysis[[#This Row],[Target Market Salary]],"")</f>
        <v/>
      </c>
      <c r="V787" s="28"/>
      <c r="X787" s="28"/>
    </row>
    <row r="788" spans="1:24" ht="13.8" x14ac:dyDescent="0.25">
      <c r="A788" s="8"/>
      <c r="B788" s="8"/>
      <c r="C788" s="8"/>
      <c r="D788" s="8"/>
      <c r="E788" s="8"/>
      <c r="F788" s="8"/>
      <c r="G788" s="10"/>
      <c r="H788" s="29" t="str">
        <f>IFERROR(VLOOKUP(F788,'Jobs to Benchmark'!#REF!,1,FALSE),"")</f>
        <v/>
      </c>
      <c r="I788" s="15"/>
      <c r="J788" s="63"/>
      <c r="K788" s="63"/>
      <c r="L788" s="64"/>
      <c r="M788" s="65"/>
      <c r="N788" s="63"/>
      <c r="O788" s="66" t="str">
        <f>IFERROR(CompensationAnalysis[[#This Row],[Salary Band Average]]/CompensationAnalysis[[#This Row],[Target Market Salary]],"")</f>
        <v/>
      </c>
      <c r="P788" s="67" t="str">
        <f t="shared" si="34"/>
        <v/>
      </c>
      <c r="Q788" s="63">
        <f>IFERROR(CompensationAnalysis[[#This Row],[Current Base Salary]]-CompensationAnalysis[[#This Row],[Target Market Salary]],"")</f>
        <v>0</v>
      </c>
      <c r="R788" s="12"/>
      <c r="S788" s="63">
        <f t="shared" si="35"/>
        <v>0</v>
      </c>
      <c r="T788" s="63">
        <f>CompensationAnalysis[[#This Row],[Base Increase Amount $]]+CompensationAnalysis[[#This Row],[Current Base Salary]]</f>
        <v>0</v>
      </c>
      <c r="U788" s="67" t="str">
        <f>IFERROR(((CompensationAnalysis[[#This Row],[Current Base Salary]]+CompensationAnalysis[[#This Row],[Base Increase Amount $]]))/CompensationAnalysis[[#This Row],[Target Market Salary]],"")</f>
        <v/>
      </c>
      <c r="V788" s="28"/>
      <c r="X788" s="28"/>
    </row>
    <row r="789" spans="1:24" ht="13.8" x14ac:dyDescent="0.25">
      <c r="A789" s="8"/>
      <c r="B789" s="8"/>
      <c r="C789" s="8"/>
      <c r="D789" s="8"/>
      <c r="E789" s="8"/>
      <c r="F789" s="8"/>
      <c r="G789" s="10"/>
      <c r="H789" s="29" t="str">
        <f>IFERROR(VLOOKUP(F789,'Jobs to Benchmark'!#REF!,1,FALSE),"")</f>
        <v/>
      </c>
      <c r="I789" s="15"/>
      <c r="J789" s="63"/>
      <c r="K789" s="63"/>
      <c r="L789" s="64"/>
      <c r="M789" s="65"/>
      <c r="N789" s="63"/>
      <c r="O789" s="66" t="str">
        <f>IFERROR(CompensationAnalysis[[#This Row],[Salary Band Average]]/CompensationAnalysis[[#This Row],[Target Market Salary]],"")</f>
        <v/>
      </c>
      <c r="P789" s="67" t="str">
        <f t="shared" si="34"/>
        <v/>
      </c>
      <c r="Q789" s="63">
        <f>IFERROR(CompensationAnalysis[[#This Row],[Current Base Salary]]-CompensationAnalysis[[#This Row],[Target Market Salary]],"")</f>
        <v>0</v>
      </c>
      <c r="R789" s="12"/>
      <c r="S789" s="63">
        <f t="shared" si="35"/>
        <v>0</v>
      </c>
      <c r="T789" s="63">
        <f>CompensationAnalysis[[#This Row],[Base Increase Amount $]]+CompensationAnalysis[[#This Row],[Current Base Salary]]</f>
        <v>0</v>
      </c>
      <c r="U789" s="67" t="str">
        <f>IFERROR(((CompensationAnalysis[[#This Row],[Current Base Salary]]+CompensationAnalysis[[#This Row],[Base Increase Amount $]]))/CompensationAnalysis[[#This Row],[Target Market Salary]],"")</f>
        <v/>
      </c>
      <c r="V789" s="28"/>
      <c r="X789" s="28"/>
    </row>
    <row r="790" spans="1:24" ht="13.8" x14ac:dyDescent="0.25">
      <c r="A790" s="8"/>
      <c r="B790" s="8"/>
      <c r="C790" s="8"/>
      <c r="D790" s="8"/>
      <c r="E790" s="8"/>
      <c r="F790" s="8"/>
      <c r="G790" s="10"/>
      <c r="H790" s="29" t="str">
        <f>IFERROR(VLOOKUP(F790,'Jobs to Benchmark'!#REF!,1,FALSE),"")</f>
        <v/>
      </c>
      <c r="I790" s="15"/>
      <c r="J790" s="63"/>
      <c r="K790" s="63"/>
      <c r="L790" s="64"/>
      <c r="M790" s="65"/>
      <c r="N790" s="63"/>
      <c r="O790" s="66" t="str">
        <f>IFERROR(CompensationAnalysis[[#This Row],[Salary Band Average]]/CompensationAnalysis[[#This Row],[Target Market Salary]],"")</f>
        <v/>
      </c>
      <c r="P790" s="67" t="str">
        <f t="shared" si="34"/>
        <v/>
      </c>
      <c r="Q790" s="63">
        <f>IFERROR(CompensationAnalysis[[#This Row],[Current Base Salary]]-CompensationAnalysis[[#This Row],[Target Market Salary]],"")</f>
        <v>0</v>
      </c>
      <c r="R790" s="12"/>
      <c r="S790" s="63">
        <f t="shared" si="35"/>
        <v>0</v>
      </c>
      <c r="T790" s="63">
        <f>CompensationAnalysis[[#This Row],[Base Increase Amount $]]+CompensationAnalysis[[#This Row],[Current Base Salary]]</f>
        <v>0</v>
      </c>
      <c r="U790" s="67" t="str">
        <f>IFERROR(((CompensationAnalysis[[#This Row],[Current Base Salary]]+CompensationAnalysis[[#This Row],[Base Increase Amount $]]))/CompensationAnalysis[[#This Row],[Target Market Salary]],"")</f>
        <v/>
      </c>
      <c r="V790" s="28"/>
      <c r="X790" s="28"/>
    </row>
    <row r="791" spans="1:24" ht="13.8" x14ac:dyDescent="0.25">
      <c r="A791" s="8"/>
      <c r="B791" s="8"/>
      <c r="C791" s="8"/>
      <c r="D791" s="8"/>
      <c r="E791" s="8"/>
      <c r="F791" s="8"/>
      <c r="G791" s="10"/>
      <c r="H791" s="29" t="str">
        <f>IFERROR(VLOOKUP(F791,'Jobs to Benchmark'!#REF!,1,FALSE),"")</f>
        <v/>
      </c>
      <c r="I791" s="15"/>
      <c r="J791" s="63"/>
      <c r="K791" s="63"/>
      <c r="L791" s="64"/>
      <c r="M791" s="65"/>
      <c r="N791" s="63"/>
      <c r="O791" s="66" t="str">
        <f>IFERROR(CompensationAnalysis[[#This Row],[Salary Band Average]]/CompensationAnalysis[[#This Row],[Target Market Salary]],"")</f>
        <v/>
      </c>
      <c r="P791" s="67" t="str">
        <f t="shared" si="34"/>
        <v/>
      </c>
      <c r="Q791" s="63">
        <f>IFERROR(CompensationAnalysis[[#This Row],[Current Base Salary]]-CompensationAnalysis[[#This Row],[Target Market Salary]],"")</f>
        <v>0</v>
      </c>
      <c r="R791" s="12"/>
      <c r="S791" s="63">
        <f t="shared" si="35"/>
        <v>0</v>
      </c>
      <c r="T791" s="63">
        <f>CompensationAnalysis[[#This Row],[Base Increase Amount $]]+CompensationAnalysis[[#This Row],[Current Base Salary]]</f>
        <v>0</v>
      </c>
      <c r="U791" s="67" t="str">
        <f>IFERROR(((CompensationAnalysis[[#This Row],[Current Base Salary]]+CompensationAnalysis[[#This Row],[Base Increase Amount $]]))/CompensationAnalysis[[#This Row],[Target Market Salary]],"")</f>
        <v/>
      </c>
      <c r="V791" s="28"/>
      <c r="X791" s="28"/>
    </row>
    <row r="792" spans="1:24" ht="13.8" x14ac:dyDescent="0.25">
      <c r="A792" s="8"/>
      <c r="B792" s="8"/>
      <c r="C792" s="8"/>
      <c r="D792" s="8"/>
      <c r="E792" s="8"/>
      <c r="F792" s="8"/>
      <c r="G792" s="10"/>
      <c r="H792" s="29" t="str">
        <f>IFERROR(VLOOKUP(F792,'Jobs to Benchmark'!#REF!,1,FALSE),"")</f>
        <v/>
      </c>
      <c r="I792" s="15"/>
      <c r="J792" s="63"/>
      <c r="K792" s="63"/>
      <c r="L792" s="64"/>
      <c r="M792" s="65"/>
      <c r="N792" s="63"/>
      <c r="O792" s="66" t="str">
        <f>IFERROR(CompensationAnalysis[[#This Row],[Salary Band Average]]/CompensationAnalysis[[#This Row],[Target Market Salary]],"")</f>
        <v/>
      </c>
      <c r="P792" s="67" t="str">
        <f t="shared" si="34"/>
        <v/>
      </c>
      <c r="Q792" s="63">
        <f>IFERROR(CompensationAnalysis[[#This Row],[Current Base Salary]]-CompensationAnalysis[[#This Row],[Target Market Salary]],"")</f>
        <v>0</v>
      </c>
      <c r="R792" s="12"/>
      <c r="S792" s="63">
        <f t="shared" si="35"/>
        <v>0</v>
      </c>
      <c r="T792" s="63">
        <f>CompensationAnalysis[[#This Row],[Base Increase Amount $]]+CompensationAnalysis[[#This Row],[Current Base Salary]]</f>
        <v>0</v>
      </c>
      <c r="U792" s="67" t="str">
        <f>IFERROR(((CompensationAnalysis[[#This Row],[Current Base Salary]]+CompensationAnalysis[[#This Row],[Base Increase Amount $]]))/CompensationAnalysis[[#This Row],[Target Market Salary]],"")</f>
        <v/>
      </c>
      <c r="V792" s="28"/>
      <c r="X792" s="28"/>
    </row>
    <row r="793" spans="1:24" ht="13.8" x14ac:dyDescent="0.25">
      <c r="A793" s="8"/>
      <c r="B793" s="8"/>
      <c r="C793" s="8"/>
      <c r="D793" s="8"/>
      <c r="E793" s="8"/>
      <c r="F793" s="8"/>
      <c r="G793" s="10"/>
      <c r="H793" s="29" t="str">
        <f>IFERROR(VLOOKUP(F793,'Jobs to Benchmark'!#REF!,1,FALSE),"")</f>
        <v/>
      </c>
      <c r="I793" s="15"/>
      <c r="J793" s="63"/>
      <c r="K793" s="63"/>
      <c r="L793" s="64"/>
      <c r="M793" s="65"/>
      <c r="N793" s="63"/>
      <c r="O793" s="66" t="str">
        <f>IFERROR(CompensationAnalysis[[#This Row],[Salary Band Average]]/CompensationAnalysis[[#This Row],[Target Market Salary]],"")</f>
        <v/>
      </c>
      <c r="P793" s="67" t="str">
        <f t="shared" si="34"/>
        <v/>
      </c>
      <c r="Q793" s="63">
        <f>IFERROR(CompensationAnalysis[[#This Row],[Current Base Salary]]-CompensationAnalysis[[#This Row],[Target Market Salary]],"")</f>
        <v>0</v>
      </c>
      <c r="R793" s="12"/>
      <c r="S793" s="63">
        <f t="shared" si="35"/>
        <v>0</v>
      </c>
      <c r="T793" s="63">
        <f>CompensationAnalysis[[#This Row],[Base Increase Amount $]]+CompensationAnalysis[[#This Row],[Current Base Salary]]</f>
        <v>0</v>
      </c>
      <c r="U793" s="67" t="str">
        <f>IFERROR(((CompensationAnalysis[[#This Row],[Current Base Salary]]+CompensationAnalysis[[#This Row],[Base Increase Amount $]]))/CompensationAnalysis[[#This Row],[Target Market Salary]],"")</f>
        <v/>
      </c>
      <c r="V793" s="28"/>
      <c r="X793" s="28"/>
    </row>
    <row r="794" spans="1:24" ht="13.8" x14ac:dyDescent="0.25">
      <c r="A794" s="8"/>
      <c r="B794" s="8"/>
      <c r="C794" s="8"/>
      <c r="D794" s="8"/>
      <c r="E794" s="8"/>
      <c r="F794" s="8"/>
      <c r="G794" s="10"/>
      <c r="H794" s="29" t="str">
        <f>IFERROR(VLOOKUP(F794,'Jobs to Benchmark'!#REF!,1,FALSE),"")</f>
        <v/>
      </c>
      <c r="I794" s="15"/>
      <c r="J794" s="63"/>
      <c r="K794" s="63"/>
      <c r="L794" s="64"/>
      <c r="M794" s="65"/>
      <c r="N794" s="63"/>
      <c r="O794" s="66" t="str">
        <f>IFERROR(CompensationAnalysis[[#This Row],[Salary Band Average]]/CompensationAnalysis[[#This Row],[Target Market Salary]],"")</f>
        <v/>
      </c>
      <c r="P794" s="67" t="str">
        <f t="shared" si="34"/>
        <v/>
      </c>
      <c r="Q794" s="63">
        <f>IFERROR(CompensationAnalysis[[#This Row],[Current Base Salary]]-CompensationAnalysis[[#This Row],[Target Market Salary]],"")</f>
        <v>0</v>
      </c>
      <c r="R794" s="12"/>
      <c r="S794" s="63">
        <f t="shared" si="35"/>
        <v>0</v>
      </c>
      <c r="T794" s="63">
        <f>CompensationAnalysis[[#This Row],[Base Increase Amount $]]+CompensationAnalysis[[#This Row],[Current Base Salary]]</f>
        <v>0</v>
      </c>
      <c r="U794" s="67" t="str">
        <f>IFERROR(((CompensationAnalysis[[#This Row],[Current Base Salary]]+CompensationAnalysis[[#This Row],[Base Increase Amount $]]))/CompensationAnalysis[[#This Row],[Target Market Salary]],"")</f>
        <v/>
      </c>
      <c r="V794" s="28"/>
      <c r="X794" s="28"/>
    </row>
    <row r="795" spans="1:24" ht="13.8" x14ac:dyDescent="0.25">
      <c r="A795" s="8"/>
      <c r="B795" s="8"/>
      <c r="C795" s="8"/>
      <c r="D795" s="8"/>
      <c r="E795" s="8"/>
      <c r="F795" s="8"/>
      <c r="G795" s="10"/>
      <c r="H795" s="29" t="str">
        <f>IFERROR(VLOOKUP(F795,'Jobs to Benchmark'!#REF!,1,FALSE),"")</f>
        <v/>
      </c>
      <c r="I795" s="15"/>
      <c r="J795" s="63"/>
      <c r="K795" s="63"/>
      <c r="L795" s="64"/>
      <c r="M795" s="65"/>
      <c r="N795" s="63"/>
      <c r="O795" s="66" t="str">
        <f>IFERROR(CompensationAnalysis[[#This Row],[Salary Band Average]]/CompensationAnalysis[[#This Row],[Target Market Salary]],"")</f>
        <v/>
      </c>
      <c r="P795" s="67" t="str">
        <f t="shared" si="34"/>
        <v/>
      </c>
      <c r="Q795" s="63">
        <f>IFERROR(CompensationAnalysis[[#This Row],[Current Base Salary]]-CompensationAnalysis[[#This Row],[Target Market Salary]],"")</f>
        <v>0</v>
      </c>
      <c r="R795" s="12"/>
      <c r="S795" s="63">
        <f t="shared" si="35"/>
        <v>0</v>
      </c>
      <c r="T795" s="63">
        <f>CompensationAnalysis[[#This Row],[Base Increase Amount $]]+CompensationAnalysis[[#This Row],[Current Base Salary]]</f>
        <v>0</v>
      </c>
      <c r="U795" s="67" t="str">
        <f>IFERROR(((CompensationAnalysis[[#This Row],[Current Base Salary]]+CompensationAnalysis[[#This Row],[Base Increase Amount $]]))/CompensationAnalysis[[#This Row],[Target Market Salary]],"")</f>
        <v/>
      </c>
      <c r="V795" s="28"/>
      <c r="X795" s="28"/>
    </row>
    <row r="796" spans="1:24" ht="13.8" x14ac:dyDescent="0.25">
      <c r="A796" s="8"/>
      <c r="B796" s="8"/>
      <c r="C796" s="8"/>
      <c r="D796" s="8"/>
      <c r="E796" s="8"/>
      <c r="F796" s="8"/>
      <c r="G796" s="10"/>
      <c r="H796" s="29" t="str">
        <f>IFERROR(VLOOKUP(F796,'Jobs to Benchmark'!#REF!,1,FALSE),"")</f>
        <v/>
      </c>
      <c r="I796" s="15"/>
      <c r="J796" s="63"/>
      <c r="K796" s="63"/>
      <c r="L796" s="64"/>
      <c r="M796" s="65"/>
      <c r="N796" s="63"/>
      <c r="O796" s="66" t="str">
        <f>IFERROR(CompensationAnalysis[[#This Row],[Salary Band Average]]/CompensationAnalysis[[#This Row],[Target Market Salary]],"")</f>
        <v/>
      </c>
      <c r="P796" s="67" t="str">
        <f t="shared" si="34"/>
        <v/>
      </c>
      <c r="Q796" s="63">
        <f>IFERROR(CompensationAnalysis[[#This Row],[Current Base Salary]]-CompensationAnalysis[[#This Row],[Target Market Salary]],"")</f>
        <v>0</v>
      </c>
      <c r="R796" s="12"/>
      <c r="S796" s="63">
        <f t="shared" si="35"/>
        <v>0</v>
      </c>
      <c r="T796" s="63">
        <f>CompensationAnalysis[[#This Row],[Base Increase Amount $]]+CompensationAnalysis[[#This Row],[Current Base Salary]]</f>
        <v>0</v>
      </c>
      <c r="U796" s="67" t="str">
        <f>IFERROR(((CompensationAnalysis[[#This Row],[Current Base Salary]]+CompensationAnalysis[[#This Row],[Base Increase Amount $]]))/CompensationAnalysis[[#This Row],[Target Market Salary]],"")</f>
        <v/>
      </c>
      <c r="V796" s="28"/>
      <c r="X796" s="28"/>
    </row>
    <row r="797" spans="1:24" ht="13.8" x14ac:dyDescent="0.25">
      <c r="A797" s="8"/>
      <c r="B797" s="8"/>
      <c r="C797" s="8"/>
      <c r="D797" s="8"/>
      <c r="E797" s="8"/>
      <c r="F797" s="8"/>
      <c r="G797" s="10"/>
      <c r="H797" s="29" t="str">
        <f>IFERROR(VLOOKUP(F797,'Jobs to Benchmark'!#REF!,1,FALSE),"")</f>
        <v/>
      </c>
      <c r="I797" s="15"/>
      <c r="J797" s="63"/>
      <c r="K797" s="63"/>
      <c r="L797" s="64"/>
      <c r="M797" s="65"/>
      <c r="N797" s="63"/>
      <c r="O797" s="66" t="str">
        <f>IFERROR(CompensationAnalysis[[#This Row],[Salary Band Average]]/CompensationAnalysis[[#This Row],[Target Market Salary]],"")</f>
        <v/>
      </c>
      <c r="P797" s="67" t="str">
        <f t="shared" si="34"/>
        <v/>
      </c>
      <c r="Q797" s="63">
        <f>IFERROR(CompensationAnalysis[[#This Row],[Current Base Salary]]-CompensationAnalysis[[#This Row],[Target Market Salary]],"")</f>
        <v>0</v>
      </c>
      <c r="R797" s="12"/>
      <c r="S797" s="63">
        <f t="shared" si="35"/>
        <v>0</v>
      </c>
      <c r="T797" s="63">
        <f>CompensationAnalysis[[#This Row],[Base Increase Amount $]]+CompensationAnalysis[[#This Row],[Current Base Salary]]</f>
        <v>0</v>
      </c>
      <c r="U797" s="67" t="str">
        <f>IFERROR(((CompensationAnalysis[[#This Row],[Current Base Salary]]+CompensationAnalysis[[#This Row],[Base Increase Amount $]]))/CompensationAnalysis[[#This Row],[Target Market Salary]],"")</f>
        <v/>
      </c>
      <c r="V797" s="28"/>
      <c r="X797" s="28"/>
    </row>
    <row r="798" spans="1:24" ht="13.8" x14ac:dyDescent="0.25">
      <c r="A798" s="8"/>
      <c r="B798" s="8"/>
      <c r="C798" s="8"/>
      <c r="D798" s="8"/>
      <c r="E798" s="8"/>
      <c r="F798" s="8"/>
      <c r="G798" s="10"/>
      <c r="H798" s="29" t="str">
        <f>IFERROR(VLOOKUP(F798,'Jobs to Benchmark'!#REF!,1,FALSE),"")</f>
        <v/>
      </c>
      <c r="I798" s="15"/>
      <c r="J798" s="63"/>
      <c r="K798" s="63"/>
      <c r="L798" s="64"/>
      <c r="M798" s="65"/>
      <c r="N798" s="63"/>
      <c r="O798" s="66" t="str">
        <f>IFERROR(CompensationAnalysis[[#This Row],[Salary Band Average]]/CompensationAnalysis[[#This Row],[Target Market Salary]],"")</f>
        <v/>
      </c>
      <c r="P798" s="67" t="str">
        <f t="shared" si="34"/>
        <v/>
      </c>
      <c r="Q798" s="63">
        <f>IFERROR(CompensationAnalysis[[#This Row],[Current Base Salary]]-CompensationAnalysis[[#This Row],[Target Market Salary]],"")</f>
        <v>0</v>
      </c>
      <c r="R798" s="12"/>
      <c r="S798" s="63">
        <f t="shared" si="35"/>
        <v>0</v>
      </c>
      <c r="T798" s="63">
        <f>CompensationAnalysis[[#This Row],[Base Increase Amount $]]+CompensationAnalysis[[#This Row],[Current Base Salary]]</f>
        <v>0</v>
      </c>
      <c r="U798" s="67" t="str">
        <f>IFERROR(((CompensationAnalysis[[#This Row],[Current Base Salary]]+CompensationAnalysis[[#This Row],[Base Increase Amount $]]))/CompensationAnalysis[[#This Row],[Target Market Salary]],"")</f>
        <v/>
      </c>
      <c r="V798" s="28"/>
      <c r="X798" s="28"/>
    </row>
    <row r="799" spans="1:24" ht="13.8" x14ac:dyDescent="0.25">
      <c r="A799" s="8"/>
      <c r="B799" s="8"/>
      <c r="C799" s="8"/>
      <c r="D799" s="8"/>
      <c r="E799" s="8"/>
      <c r="F799" s="8"/>
      <c r="G799" s="10"/>
      <c r="H799" s="29" t="str">
        <f>IFERROR(VLOOKUP(F799,'Jobs to Benchmark'!#REF!,1,FALSE),"")</f>
        <v/>
      </c>
      <c r="I799" s="15"/>
      <c r="J799" s="63"/>
      <c r="K799" s="63"/>
      <c r="L799" s="64"/>
      <c r="M799" s="65"/>
      <c r="N799" s="63"/>
      <c r="O799" s="66" t="str">
        <f>IFERROR(CompensationAnalysis[[#This Row],[Salary Band Average]]/CompensationAnalysis[[#This Row],[Target Market Salary]],"")</f>
        <v/>
      </c>
      <c r="P799" s="67" t="str">
        <f t="shared" si="34"/>
        <v/>
      </c>
      <c r="Q799" s="63">
        <f>IFERROR(CompensationAnalysis[[#This Row],[Current Base Salary]]-CompensationAnalysis[[#This Row],[Target Market Salary]],"")</f>
        <v>0</v>
      </c>
      <c r="R799" s="12"/>
      <c r="S799" s="63">
        <f t="shared" si="35"/>
        <v>0</v>
      </c>
      <c r="T799" s="63">
        <f>CompensationAnalysis[[#This Row],[Base Increase Amount $]]+CompensationAnalysis[[#This Row],[Current Base Salary]]</f>
        <v>0</v>
      </c>
      <c r="U799" s="67" t="str">
        <f>IFERROR(((CompensationAnalysis[[#This Row],[Current Base Salary]]+CompensationAnalysis[[#This Row],[Base Increase Amount $]]))/CompensationAnalysis[[#This Row],[Target Market Salary]],"")</f>
        <v/>
      </c>
      <c r="V799" s="28"/>
      <c r="X799" s="28"/>
    </row>
    <row r="800" spans="1:24" ht="13.8" x14ac:dyDescent="0.25">
      <c r="A800" s="8"/>
      <c r="B800" s="8"/>
      <c r="C800" s="8"/>
      <c r="D800" s="8"/>
      <c r="E800" s="8"/>
      <c r="F800" s="8"/>
      <c r="G800" s="10"/>
      <c r="H800" s="29" t="str">
        <f>IFERROR(VLOOKUP(F800,'Jobs to Benchmark'!#REF!,1,FALSE),"")</f>
        <v/>
      </c>
      <c r="I800" s="15"/>
      <c r="J800" s="63"/>
      <c r="K800" s="63"/>
      <c r="L800" s="64"/>
      <c r="M800" s="65"/>
      <c r="N800" s="63"/>
      <c r="O800" s="66" t="str">
        <f>IFERROR(CompensationAnalysis[[#This Row],[Salary Band Average]]/CompensationAnalysis[[#This Row],[Target Market Salary]],"")</f>
        <v/>
      </c>
      <c r="P800" s="67" t="str">
        <f t="shared" si="34"/>
        <v/>
      </c>
      <c r="Q800" s="63">
        <f>IFERROR(CompensationAnalysis[[#This Row],[Current Base Salary]]-CompensationAnalysis[[#This Row],[Target Market Salary]],"")</f>
        <v>0</v>
      </c>
      <c r="R800" s="12"/>
      <c r="S800" s="63">
        <f t="shared" si="35"/>
        <v>0</v>
      </c>
      <c r="T800" s="63">
        <f>CompensationAnalysis[[#This Row],[Base Increase Amount $]]+CompensationAnalysis[[#This Row],[Current Base Salary]]</f>
        <v>0</v>
      </c>
      <c r="U800" s="67" t="str">
        <f>IFERROR(((CompensationAnalysis[[#This Row],[Current Base Salary]]+CompensationAnalysis[[#This Row],[Base Increase Amount $]]))/CompensationAnalysis[[#This Row],[Target Market Salary]],"")</f>
        <v/>
      </c>
      <c r="V800" s="28"/>
      <c r="X800" s="28"/>
    </row>
    <row r="801" spans="1:24" ht="13.8" x14ac:dyDescent="0.25">
      <c r="A801" s="8"/>
      <c r="B801" s="8"/>
      <c r="C801" s="8"/>
      <c r="D801" s="8"/>
      <c r="E801" s="8"/>
      <c r="F801" s="8"/>
      <c r="G801" s="10"/>
      <c r="H801" s="29" t="str">
        <f>IFERROR(VLOOKUP(F801,'Jobs to Benchmark'!#REF!,1,FALSE),"")</f>
        <v/>
      </c>
      <c r="I801" s="15"/>
      <c r="J801" s="63"/>
      <c r="K801" s="63"/>
      <c r="L801" s="64"/>
      <c r="M801" s="65"/>
      <c r="N801" s="63"/>
      <c r="O801" s="66" t="str">
        <f>IFERROR(CompensationAnalysis[[#This Row],[Salary Band Average]]/CompensationAnalysis[[#This Row],[Target Market Salary]],"")</f>
        <v/>
      </c>
      <c r="P801" s="67" t="str">
        <f t="shared" si="34"/>
        <v/>
      </c>
      <c r="Q801" s="63">
        <f>IFERROR(CompensationAnalysis[[#This Row],[Current Base Salary]]-CompensationAnalysis[[#This Row],[Target Market Salary]],"")</f>
        <v>0</v>
      </c>
      <c r="R801" s="12"/>
      <c r="S801" s="63">
        <f t="shared" si="35"/>
        <v>0</v>
      </c>
      <c r="T801" s="63">
        <f>CompensationAnalysis[[#This Row],[Base Increase Amount $]]+CompensationAnalysis[[#This Row],[Current Base Salary]]</f>
        <v>0</v>
      </c>
      <c r="U801" s="67" t="str">
        <f>IFERROR(((CompensationAnalysis[[#This Row],[Current Base Salary]]+CompensationAnalysis[[#This Row],[Base Increase Amount $]]))/CompensationAnalysis[[#This Row],[Target Market Salary]],"")</f>
        <v/>
      </c>
      <c r="V801" s="28"/>
      <c r="X801" s="28"/>
    </row>
    <row r="802" spans="1:24" ht="13.8" x14ac:dyDescent="0.25">
      <c r="A802" s="8"/>
      <c r="B802" s="8"/>
      <c r="C802" s="8"/>
      <c r="D802" s="8"/>
      <c r="E802" s="8"/>
      <c r="F802" s="8"/>
      <c r="G802" s="10"/>
      <c r="H802" s="29" t="str">
        <f>IFERROR(VLOOKUP(F802,'Jobs to Benchmark'!#REF!,1,FALSE),"")</f>
        <v/>
      </c>
      <c r="I802" s="15"/>
      <c r="J802" s="63"/>
      <c r="K802" s="63"/>
      <c r="L802" s="64"/>
      <c r="M802" s="65"/>
      <c r="N802" s="63"/>
      <c r="O802" s="66" t="str">
        <f>IFERROR(CompensationAnalysis[[#This Row],[Salary Band Average]]/CompensationAnalysis[[#This Row],[Target Market Salary]],"")</f>
        <v/>
      </c>
      <c r="P802" s="67" t="str">
        <f t="shared" si="34"/>
        <v/>
      </c>
      <c r="Q802" s="63">
        <f>IFERROR(CompensationAnalysis[[#This Row],[Current Base Salary]]-CompensationAnalysis[[#This Row],[Target Market Salary]],"")</f>
        <v>0</v>
      </c>
      <c r="R802" s="12"/>
      <c r="S802" s="63">
        <f t="shared" si="35"/>
        <v>0</v>
      </c>
      <c r="T802" s="63">
        <f>CompensationAnalysis[[#This Row],[Base Increase Amount $]]+CompensationAnalysis[[#This Row],[Current Base Salary]]</f>
        <v>0</v>
      </c>
      <c r="U802" s="67" t="str">
        <f>IFERROR(((CompensationAnalysis[[#This Row],[Current Base Salary]]+CompensationAnalysis[[#This Row],[Base Increase Amount $]]))/CompensationAnalysis[[#This Row],[Target Market Salary]],"")</f>
        <v/>
      </c>
      <c r="V802" s="28"/>
      <c r="X802" s="28"/>
    </row>
    <row r="803" spans="1:24" ht="13.8" x14ac:dyDescent="0.25">
      <c r="A803" s="8"/>
      <c r="B803" s="8"/>
      <c r="C803" s="8"/>
      <c r="D803" s="8"/>
      <c r="E803" s="8"/>
      <c r="F803" s="8"/>
      <c r="G803" s="10"/>
      <c r="H803" s="29" t="str">
        <f>IFERROR(VLOOKUP(F803,'Jobs to Benchmark'!#REF!,1,FALSE),"")</f>
        <v/>
      </c>
      <c r="I803" s="15"/>
      <c r="J803" s="63"/>
      <c r="K803" s="63"/>
      <c r="L803" s="64"/>
      <c r="M803" s="65"/>
      <c r="N803" s="63"/>
      <c r="O803" s="66" t="str">
        <f>IFERROR(CompensationAnalysis[[#This Row],[Salary Band Average]]/CompensationAnalysis[[#This Row],[Target Market Salary]],"")</f>
        <v/>
      </c>
      <c r="P803" s="67" t="str">
        <f t="shared" si="34"/>
        <v/>
      </c>
      <c r="Q803" s="63">
        <f>IFERROR(CompensationAnalysis[[#This Row],[Current Base Salary]]-CompensationAnalysis[[#This Row],[Target Market Salary]],"")</f>
        <v>0</v>
      </c>
      <c r="R803" s="12"/>
      <c r="S803" s="63">
        <f t="shared" si="35"/>
        <v>0</v>
      </c>
      <c r="T803" s="63">
        <f>CompensationAnalysis[[#This Row],[Base Increase Amount $]]+CompensationAnalysis[[#This Row],[Current Base Salary]]</f>
        <v>0</v>
      </c>
      <c r="U803" s="67" t="str">
        <f>IFERROR(((CompensationAnalysis[[#This Row],[Current Base Salary]]+CompensationAnalysis[[#This Row],[Base Increase Amount $]]))/CompensationAnalysis[[#This Row],[Target Market Salary]],"")</f>
        <v/>
      </c>
      <c r="V803" s="28"/>
      <c r="X803" s="28"/>
    </row>
    <row r="804" spans="1:24" ht="13.8" x14ac:dyDescent="0.25">
      <c r="A804" s="8"/>
      <c r="B804" s="8"/>
      <c r="C804" s="8"/>
      <c r="D804" s="8"/>
      <c r="E804" s="8"/>
      <c r="F804" s="8"/>
      <c r="G804" s="10"/>
      <c r="H804" s="29" t="str">
        <f>IFERROR(VLOOKUP(F804,'Jobs to Benchmark'!#REF!,1,FALSE),"")</f>
        <v/>
      </c>
      <c r="I804" s="15"/>
      <c r="J804" s="63"/>
      <c r="K804" s="63"/>
      <c r="L804" s="64"/>
      <c r="M804" s="65"/>
      <c r="N804" s="63"/>
      <c r="O804" s="66" t="str">
        <f>IFERROR(CompensationAnalysis[[#This Row],[Salary Band Average]]/CompensationAnalysis[[#This Row],[Target Market Salary]],"")</f>
        <v/>
      </c>
      <c r="P804" s="67" t="str">
        <f t="shared" si="34"/>
        <v/>
      </c>
      <c r="Q804" s="63">
        <f>IFERROR(CompensationAnalysis[[#This Row],[Current Base Salary]]-CompensationAnalysis[[#This Row],[Target Market Salary]],"")</f>
        <v>0</v>
      </c>
      <c r="R804" s="12"/>
      <c r="S804" s="63">
        <f t="shared" si="35"/>
        <v>0</v>
      </c>
      <c r="T804" s="63">
        <f>CompensationAnalysis[[#This Row],[Base Increase Amount $]]+CompensationAnalysis[[#This Row],[Current Base Salary]]</f>
        <v>0</v>
      </c>
      <c r="U804" s="67" t="str">
        <f>IFERROR(((CompensationAnalysis[[#This Row],[Current Base Salary]]+CompensationAnalysis[[#This Row],[Base Increase Amount $]]))/CompensationAnalysis[[#This Row],[Target Market Salary]],"")</f>
        <v/>
      </c>
      <c r="V804" s="28"/>
      <c r="X804" s="28"/>
    </row>
    <row r="805" spans="1:24" ht="13.8" x14ac:dyDescent="0.25">
      <c r="A805" s="8"/>
      <c r="B805" s="8"/>
      <c r="C805" s="8"/>
      <c r="D805" s="8"/>
      <c r="E805" s="8"/>
      <c r="F805" s="8"/>
      <c r="G805" s="10"/>
      <c r="H805" s="29" t="str">
        <f>IFERROR(VLOOKUP(F805,'Jobs to Benchmark'!#REF!,1,FALSE),"")</f>
        <v/>
      </c>
      <c r="I805" s="15"/>
      <c r="J805" s="63"/>
      <c r="K805" s="63"/>
      <c r="L805" s="64"/>
      <c r="M805" s="65"/>
      <c r="N805" s="63"/>
      <c r="O805" s="66" t="str">
        <f>IFERROR(CompensationAnalysis[[#This Row],[Salary Band Average]]/CompensationAnalysis[[#This Row],[Target Market Salary]],"")</f>
        <v/>
      </c>
      <c r="P805" s="67" t="str">
        <f t="shared" si="34"/>
        <v/>
      </c>
      <c r="Q805" s="63">
        <f>IFERROR(CompensationAnalysis[[#This Row],[Current Base Salary]]-CompensationAnalysis[[#This Row],[Target Market Salary]],"")</f>
        <v>0</v>
      </c>
      <c r="R805" s="12"/>
      <c r="S805" s="63">
        <f t="shared" si="35"/>
        <v>0</v>
      </c>
      <c r="T805" s="63">
        <f>CompensationAnalysis[[#This Row],[Base Increase Amount $]]+CompensationAnalysis[[#This Row],[Current Base Salary]]</f>
        <v>0</v>
      </c>
      <c r="U805" s="67" t="str">
        <f>IFERROR(((CompensationAnalysis[[#This Row],[Current Base Salary]]+CompensationAnalysis[[#This Row],[Base Increase Amount $]]))/CompensationAnalysis[[#This Row],[Target Market Salary]],"")</f>
        <v/>
      </c>
      <c r="V805" s="28"/>
      <c r="X805" s="28"/>
    </row>
    <row r="806" spans="1:24" ht="13.8" x14ac:dyDescent="0.25">
      <c r="A806" s="8"/>
      <c r="B806" s="8"/>
      <c r="C806" s="8"/>
      <c r="D806" s="8"/>
      <c r="E806" s="8"/>
      <c r="F806" s="8"/>
      <c r="G806" s="10"/>
      <c r="H806" s="29" t="str">
        <f>IFERROR(VLOOKUP(F806,'Jobs to Benchmark'!#REF!,1,FALSE),"")</f>
        <v/>
      </c>
      <c r="I806" s="15"/>
      <c r="J806" s="63"/>
      <c r="K806" s="63"/>
      <c r="L806" s="64"/>
      <c r="M806" s="65"/>
      <c r="N806" s="63"/>
      <c r="O806" s="66" t="str">
        <f>IFERROR(CompensationAnalysis[[#This Row],[Salary Band Average]]/CompensationAnalysis[[#This Row],[Target Market Salary]],"")</f>
        <v/>
      </c>
      <c r="P806" s="67" t="str">
        <f t="shared" si="34"/>
        <v/>
      </c>
      <c r="Q806" s="63">
        <f>IFERROR(CompensationAnalysis[[#This Row],[Current Base Salary]]-CompensationAnalysis[[#This Row],[Target Market Salary]],"")</f>
        <v>0</v>
      </c>
      <c r="R806" s="12"/>
      <c r="S806" s="63">
        <f t="shared" si="35"/>
        <v>0</v>
      </c>
      <c r="T806" s="63">
        <f>CompensationAnalysis[[#This Row],[Base Increase Amount $]]+CompensationAnalysis[[#This Row],[Current Base Salary]]</f>
        <v>0</v>
      </c>
      <c r="U806" s="67" t="str">
        <f>IFERROR(((CompensationAnalysis[[#This Row],[Current Base Salary]]+CompensationAnalysis[[#This Row],[Base Increase Amount $]]))/CompensationAnalysis[[#This Row],[Target Market Salary]],"")</f>
        <v/>
      </c>
      <c r="V806" s="28"/>
      <c r="X806" s="28"/>
    </row>
    <row r="807" spans="1:24" ht="13.8" x14ac:dyDescent="0.25">
      <c r="A807" s="8"/>
      <c r="B807" s="8"/>
      <c r="C807" s="8"/>
      <c r="D807" s="8"/>
      <c r="E807" s="8"/>
      <c r="F807" s="8"/>
      <c r="G807" s="10"/>
      <c r="H807" s="29" t="str">
        <f>IFERROR(VLOOKUP(F807,'Jobs to Benchmark'!#REF!,1,FALSE),"")</f>
        <v/>
      </c>
      <c r="I807" s="15"/>
      <c r="J807" s="63"/>
      <c r="K807" s="63"/>
      <c r="L807" s="64"/>
      <c r="M807" s="65"/>
      <c r="N807" s="63"/>
      <c r="O807" s="66" t="str">
        <f>IFERROR(CompensationAnalysis[[#This Row],[Salary Band Average]]/CompensationAnalysis[[#This Row],[Target Market Salary]],"")</f>
        <v/>
      </c>
      <c r="P807" s="67" t="str">
        <f t="shared" si="34"/>
        <v/>
      </c>
      <c r="Q807" s="63">
        <f>IFERROR(CompensationAnalysis[[#This Row],[Current Base Salary]]-CompensationAnalysis[[#This Row],[Target Market Salary]],"")</f>
        <v>0</v>
      </c>
      <c r="R807" s="12"/>
      <c r="S807" s="63">
        <f t="shared" si="35"/>
        <v>0</v>
      </c>
      <c r="T807" s="63">
        <f>CompensationAnalysis[[#This Row],[Base Increase Amount $]]+CompensationAnalysis[[#This Row],[Current Base Salary]]</f>
        <v>0</v>
      </c>
      <c r="U807" s="67" t="str">
        <f>IFERROR(((CompensationAnalysis[[#This Row],[Current Base Salary]]+CompensationAnalysis[[#This Row],[Base Increase Amount $]]))/CompensationAnalysis[[#This Row],[Target Market Salary]],"")</f>
        <v/>
      </c>
      <c r="V807" s="28"/>
      <c r="X807" s="28"/>
    </row>
    <row r="808" spans="1:24" ht="13.8" x14ac:dyDescent="0.25">
      <c r="A808" s="8"/>
      <c r="B808" s="8"/>
      <c r="C808" s="8"/>
      <c r="D808" s="8"/>
      <c r="E808" s="8"/>
      <c r="F808" s="8"/>
      <c r="G808" s="10"/>
      <c r="H808" s="29" t="str">
        <f>IFERROR(VLOOKUP(F808,'Jobs to Benchmark'!#REF!,1,FALSE),"")</f>
        <v/>
      </c>
      <c r="I808" s="15"/>
      <c r="J808" s="63"/>
      <c r="K808" s="63"/>
      <c r="L808" s="64"/>
      <c r="M808" s="65"/>
      <c r="N808" s="63"/>
      <c r="O808" s="66" t="str">
        <f>IFERROR(CompensationAnalysis[[#This Row],[Salary Band Average]]/CompensationAnalysis[[#This Row],[Target Market Salary]],"")</f>
        <v/>
      </c>
      <c r="P808" s="67" t="str">
        <f t="shared" si="34"/>
        <v/>
      </c>
      <c r="Q808" s="63">
        <f>IFERROR(CompensationAnalysis[[#This Row],[Current Base Salary]]-CompensationAnalysis[[#This Row],[Target Market Salary]],"")</f>
        <v>0</v>
      </c>
      <c r="R808" s="12"/>
      <c r="S808" s="63">
        <f t="shared" si="35"/>
        <v>0</v>
      </c>
      <c r="T808" s="63">
        <f>CompensationAnalysis[[#This Row],[Base Increase Amount $]]+CompensationAnalysis[[#This Row],[Current Base Salary]]</f>
        <v>0</v>
      </c>
      <c r="U808" s="67" t="str">
        <f>IFERROR(((CompensationAnalysis[[#This Row],[Current Base Salary]]+CompensationAnalysis[[#This Row],[Base Increase Amount $]]))/CompensationAnalysis[[#This Row],[Target Market Salary]],"")</f>
        <v/>
      </c>
      <c r="V808" s="28"/>
      <c r="X808" s="28"/>
    </row>
    <row r="809" spans="1:24" ht="13.8" x14ac:dyDescent="0.25">
      <c r="A809" s="8"/>
      <c r="B809" s="8"/>
      <c r="C809" s="8"/>
      <c r="D809" s="8"/>
      <c r="E809" s="8"/>
      <c r="F809" s="8"/>
      <c r="G809" s="10"/>
      <c r="H809" s="29" t="str">
        <f>IFERROR(VLOOKUP(F809,'Jobs to Benchmark'!#REF!,1,FALSE),"")</f>
        <v/>
      </c>
      <c r="I809" s="15"/>
      <c r="J809" s="63"/>
      <c r="K809" s="63"/>
      <c r="L809" s="64"/>
      <c r="M809" s="65"/>
      <c r="N809" s="63"/>
      <c r="O809" s="66" t="str">
        <f>IFERROR(CompensationAnalysis[[#This Row],[Salary Band Average]]/CompensationAnalysis[[#This Row],[Target Market Salary]],"")</f>
        <v/>
      </c>
      <c r="P809" s="67" t="str">
        <f t="shared" si="34"/>
        <v/>
      </c>
      <c r="Q809" s="63">
        <f>IFERROR(CompensationAnalysis[[#This Row],[Current Base Salary]]-CompensationAnalysis[[#This Row],[Target Market Salary]],"")</f>
        <v>0</v>
      </c>
      <c r="R809" s="12"/>
      <c r="S809" s="63">
        <f t="shared" si="35"/>
        <v>0</v>
      </c>
      <c r="T809" s="63">
        <f>CompensationAnalysis[[#This Row],[Base Increase Amount $]]+CompensationAnalysis[[#This Row],[Current Base Salary]]</f>
        <v>0</v>
      </c>
      <c r="U809" s="67" t="str">
        <f>IFERROR(((CompensationAnalysis[[#This Row],[Current Base Salary]]+CompensationAnalysis[[#This Row],[Base Increase Amount $]]))/CompensationAnalysis[[#This Row],[Target Market Salary]],"")</f>
        <v/>
      </c>
      <c r="V809" s="28"/>
      <c r="X809" s="28"/>
    </row>
    <row r="810" spans="1:24" ht="13.8" x14ac:dyDescent="0.25">
      <c r="A810" s="8"/>
      <c r="B810" s="8"/>
      <c r="C810" s="8"/>
      <c r="D810" s="8"/>
      <c r="E810" s="8"/>
      <c r="F810" s="8"/>
      <c r="G810" s="10"/>
      <c r="H810" s="29" t="str">
        <f>IFERROR(VLOOKUP(F810,'Jobs to Benchmark'!#REF!,1,FALSE),"")</f>
        <v/>
      </c>
      <c r="I810" s="15"/>
      <c r="J810" s="63"/>
      <c r="K810" s="63"/>
      <c r="L810" s="64"/>
      <c r="M810" s="65"/>
      <c r="N810" s="63"/>
      <c r="O810" s="66" t="str">
        <f>IFERROR(CompensationAnalysis[[#This Row],[Salary Band Average]]/CompensationAnalysis[[#This Row],[Target Market Salary]],"")</f>
        <v/>
      </c>
      <c r="P810" s="67" t="str">
        <f t="shared" si="34"/>
        <v/>
      </c>
      <c r="Q810" s="63">
        <f>IFERROR(CompensationAnalysis[[#This Row],[Current Base Salary]]-CompensationAnalysis[[#This Row],[Target Market Salary]],"")</f>
        <v>0</v>
      </c>
      <c r="R810" s="12"/>
      <c r="S810" s="63">
        <f t="shared" si="35"/>
        <v>0</v>
      </c>
      <c r="T810" s="63">
        <f>CompensationAnalysis[[#This Row],[Base Increase Amount $]]+CompensationAnalysis[[#This Row],[Current Base Salary]]</f>
        <v>0</v>
      </c>
      <c r="U810" s="67" t="str">
        <f>IFERROR(((CompensationAnalysis[[#This Row],[Current Base Salary]]+CompensationAnalysis[[#This Row],[Base Increase Amount $]]))/CompensationAnalysis[[#This Row],[Target Market Salary]],"")</f>
        <v/>
      </c>
      <c r="V810" s="28"/>
      <c r="X810" s="28"/>
    </row>
    <row r="811" spans="1:24" ht="13.8" x14ac:dyDescent="0.25">
      <c r="A811" s="8"/>
      <c r="B811" s="8"/>
      <c r="C811" s="8"/>
      <c r="D811" s="8"/>
      <c r="E811" s="8"/>
      <c r="F811" s="8"/>
      <c r="G811" s="10"/>
      <c r="H811" s="29" t="str">
        <f>IFERROR(VLOOKUP(F811,'Jobs to Benchmark'!#REF!,1,FALSE),"")</f>
        <v/>
      </c>
      <c r="I811" s="15"/>
      <c r="J811" s="63"/>
      <c r="K811" s="63"/>
      <c r="L811" s="64"/>
      <c r="M811" s="65"/>
      <c r="N811" s="63"/>
      <c r="O811" s="66" t="str">
        <f>IFERROR(CompensationAnalysis[[#This Row],[Salary Band Average]]/CompensationAnalysis[[#This Row],[Target Market Salary]],"")</f>
        <v/>
      </c>
      <c r="P811" s="67" t="str">
        <f t="shared" si="34"/>
        <v/>
      </c>
      <c r="Q811" s="63">
        <f>IFERROR(CompensationAnalysis[[#This Row],[Current Base Salary]]-CompensationAnalysis[[#This Row],[Target Market Salary]],"")</f>
        <v>0</v>
      </c>
      <c r="R811" s="12"/>
      <c r="S811" s="63">
        <f t="shared" si="35"/>
        <v>0</v>
      </c>
      <c r="T811" s="63">
        <f>CompensationAnalysis[[#This Row],[Base Increase Amount $]]+CompensationAnalysis[[#This Row],[Current Base Salary]]</f>
        <v>0</v>
      </c>
      <c r="U811" s="67" t="str">
        <f>IFERROR(((CompensationAnalysis[[#This Row],[Current Base Salary]]+CompensationAnalysis[[#This Row],[Base Increase Amount $]]))/CompensationAnalysis[[#This Row],[Target Market Salary]],"")</f>
        <v/>
      </c>
      <c r="V811" s="28"/>
      <c r="X811" s="28"/>
    </row>
    <row r="812" spans="1:24" ht="13.8" x14ac:dyDescent="0.25">
      <c r="A812" s="8"/>
      <c r="B812" s="8"/>
      <c r="C812" s="8"/>
      <c r="D812" s="8"/>
      <c r="E812" s="8"/>
      <c r="F812" s="8"/>
      <c r="G812" s="10"/>
      <c r="H812" s="29" t="str">
        <f>IFERROR(VLOOKUP(F812,'Jobs to Benchmark'!#REF!,1,FALSE),"")</f>
        <v/>
      </c>
      <c r="I812" s="15"/>
      <c r="J812" s="63"/>
      <c r="K812" s="63"/>
      <c r="L812" s="64"/>
      <c r="M812" s="65"/>
      <c r="N812" s="63"/>
      <c r="O812" s="66" t="str">
        <f>IFERROR(CompensationAnalysis[[#This Row],[Salary Band Average]]/CompensationAnalysis[[#This Row],[Target Market Salary]],"")</f>
        <v/>
      </c>
      <c r="P812" s="67" t="str">
        <f t="shared" si="34"/>
        <v/>
      </c>
      <c r="Q812" s="63">
        <f>IFERROR(CompensationAnalysis[[#This Row],[Current Base Salary]]-CompensationAnalysis[[#This Row],[Target Market Salary]],"")</f>
        <v>0</v>
      </c>
      <c r="R812" s="12"/>
      <c r="S812" s="63">
        <f t="shared" si="35"/>
        <v>0</v>
      </c>
      <c r="T812" s="63">
        <f>CompensationAnalysis[[#This Row],[Base Increase Amount $]]+CompensationAnalysis[[#This Row],[Current Base Salary]]</f>
        <v>0</v>
      </c>
      <c r="U812" s="67" t="str">
        <f>IFERROR(((CompensationAnalysis[[#This Row],[Current Base Salary]]+CompensationAnalysis[[#This Row],[Base Increase Amount $]]))/CompensationAnalysis[[#This Row],[Target Market Salary]],"")</f>
        <v/>
      </c>
      <c r="V812" s="28"/>
      <c r="X812" s="28"/>
    </row>
    <row r="813" spans="1:24" ht="13.8" x14ac:dyDescent="0.25">
      <c r="A813" s="8"/>
      <c r="B813" s="8"/>
      <c r="C813" s="8"/>
      <c r="D813" s="8"/>
      <c r="E813" s="8"/>
      <c r="F813" s="8"/>
      <c r="G813" s="10"/>
      <c r="H813" s="29" t="str">
        <f>IFERROR(VLOOKUP(F813,'Jobs to Benchmark'!#REF!,1,FALSE),"")</f>
        <v/>
      </c>
      <c r="I813" s="15"/>
      <c r="J813" s="63"/>
      <c r="K813" s="63"/>
      <c r="L813" s="64"/>
      <c r="M813" s="65"/>
      <c r="N813" s="63"/>
      <c r="O813" s="66" t="str">
        <f>IFERROR(CompensationAnalysis[[#This Row],[Salary Band Average]]/CompensationAnalysis[[#This Row],[Target Market Salary]],"")</f>
        <v/>
      </c>
      <c r="P813" s="67" t="str">
        <f t="shared" si="34"/>
        <v/>
      </c>
      <c r="Q813" s="63">
        <f>IFERROR(CompensationAnalysis[[#This Row],[Current Base Salary]]-CompensationAnalysis[[#This Row],[Target Market Salary]],"")</f>
        <v>0</v>
      </c>
      <c r="R813" s="12"/>
      <c r="S813" s="63">
        <f t="shared" si="35"/>
        <v>0</v>
      </c>
      <c r="T813" s="63">
        <f>CompensationAnalysis[[#This Row],[Base Increase Amount $]]+CompensationAnalysis[[#This Row],[Current Base Salary]]</f>
        <v>0</v>
      </c>
      <c r="U813" s="67" t="str">
        <f>IFERROR(((CompensationAnalysis[[#This Row],[Current Base Salary]]+CompensationAnalysis[[#This Row],[Base Increase Amount $]]))/CompensationAnalysis[[#This Row],[Target Market Salary]],"")</f>
        <v/>
      </c>
      <c r="V813" s="28"/>
      <c r="X813" s="28"/>
    </row>
    <row r="814" spans="1:24" ht="13.8" x14ac:dyDescent="0.25">
      <c r="A814" s="8"/>
      <c r="B814" s="8"/>
      <c r="C814" s="8"/>
      <c r="D814" s="8"/>
      <c r="E814" s="8"/>
      <c r="F814" s="8"/>
      <c r="G814" s="10"/>
      <c r="H814" s="29" t="str">
        <f>IFERROR(VLOOKUP(F814,'Jobs to Benchmark'!#REF!,1,FALSE),"")</f>
        <v/>
      </c>
      <c r="I814" s="15"/>
      <c r="J814" s="63"/>
      <c r="K814" s="63"/>
      <c r="L814" s="64"/>
      <c r="M814" s="65"/>
      <c r="N814" s="63"/>
      <c r="O814" s="66" t="str">
        <f>IFERROR(CompensationAnalysis[[#This Row],[Salary Band Average]]/CompensationAnalysis[[#This Row],[Target Market Salary]],"")</f>
        <v/>
      </c>
      <c r="P814" s="67" t="str">
        <f t="shared" si="34"/>
        <v/>
      </c>
      <c r="Q814" s="63">
        <f>IFERROR(CompensationAnalysis[[#This Row],[Current Base Salary]]-CompensationAnalysis[[#This Row],[Target Market Salary]],"")</f>
        <v>0</v>
      </c>
      <c r="R814" s="12"/>
      <c r="S814" s="63">
        <f t="shared" si="35"/>
        <v>0</v>
      </c>
      <c r="T814" s="63">
        <f>CompensationAnalysis[[#This Row],[Base Increase Amount $]]+CompensationAnalysis[[#This Row],[Current Base Salary]]</f>
        <v>0</v>
      </c>
      <c r="U814" s="67" t="str">
        <f>IFERROR(((CompensationAnalysis[[#This Row],[Current Base Salary]]+CompensationAnalysis[[#This Row],[Base Increase Amount $]]))/CompensationAnalysis[[#This Row],[Target Market Salary]],"")</f>
        <v/>
      </c>
      <c r="V814" s="28"/>
      <c r="X814" s="28"/>
    </row>
    <row r="815" spans="1:24" ht="13.8" x14ac:dyDescent="0.25">
      <c r="A815" s="8"/>
      <c r="B815" s="8"/>
      <c r="C815" s="8"/>
      <c r="D815" s="8"/>
      <c r="E815" s="8"/>
      <c r="F815" s="8"/>
      <c r="G815" s="10"/>
      <c r="H815" s="29" t="str">
        <f>IFERROR(VLOOKUP(F815,'Jobs to Benchmark'!#REF!,1,FALSE),"")</f>
        <v/>
      </c>
      <c r="I815" s="15"/>
      <c r="J815" s="63"/>
      <c r="K815" s="63"/>
      <c r="L815" s="64"/>
      <c r="M815" s="65"/>
      <c r="N815" s="63"/>
      <c r="O815" s="66" t="str">
        <f>IFERROR(CompensationAnalysis[[#This Row],[Salary Band Average]]/CompensationAnalysis[[#This Row],[Target Market Salary]],"")</f>
        <v/>
      </c>
      <c r="P815" s="67" t="str">
        <f t="shared" si="34"/>
        <v/>
      </c>
      <c r="Q815" s="63">
        <f>IFERROR(CompensationAnalysis[[#This Row],[Current Base Salary]]-CompensationAnalysis[[#This Row],[Target Market Salary]],"")</f>
        <v>0</v>
      </c>
      <c r="R815" s="12"/>
      <c r="S815" s="63">
        <f t="shared" si="35"/>
        <v>0</v>
      </c>
      <c r="T815" s="63">
        <f>CompensationAnalysis[[#This Row],[Base Increase Amount $]]+CompensationAnalysis[[#This Row],[Current Base Salary]]</f>
        <v>0</v>
      </c>
      <c r="U815" s="67" t="str">
        <f>IFERROR(((CompensationAnalysis[[#This Row],[Current Base Salary]]+CompensationAnalysis[[#This Row],[Base Increase Amount $]]))/CompensationAnalysis[[#This Row],[Target Market Salary]],"")</f>
        <v/>
      </c>
      <c r="V815" s="28"/>
      <c r="X815" s="28"/>
    </row>
    <row r="816" spans="1:24" ht="13.8" x14ac:dyDescent="0.25">
      <c r="A816" s="8"/>
      <c r="B816" s="8"/>
      <c r="C816" s="8"/>
      <c r="D816" s="8"/>
      <c r="E816" s="8"/>
      <c r="F816" s="8"/>
      <c r="G816" s="10"/>
      <c r="H816" s="29" t="str">
        <f>IFERROR(VLOOKUP(F816,'Jobs to Benchmark'!#REF!,1,FALSE),"")</f>
        <v/>
      </c>
      <c r="I816" s="15"/>
      <c r="J816" s="63"/>
      <c r="K816" s="63"/>
      <c r="L816" s="64"/>
      <c r="M816" s="65"/>
      <c r="N816" s="63"/>
      <c r="O816" s="66" t="str">
        <f>IFERROR(CompensationAnalysis[[#This Row],[Salary Band Average]]/CompensationAnalysis[[#This Row],[Target Market Salary]],"")</f>
        <v/>
      </c>
      <c r="P816" s="67" t="str">
        <f t="shared" si="34"/>
        <v/>
      </c>
      <c r="Q816" s="63">
        <f>IFERROR(CompensationAnalysis[[#This Row],[Current Base Salary]]-CompensationAnalysis[[#This Row],[Target Market Salary]],"")</f>
        <v>0</v>
      </c>
      <c r="R816" s="12"/>
      <c r="S816" s="63">
        <f t="shared" si="35"/>
        <v>0</v>
      </c>
      <c r="T816" s="63">
        <f>CompensationAnalysis[[#This Row],[Base Increase Amount $]]+CompensationAnalysis[[#This Row],[Current Base Salary]]</f>
        <v>0</v>
      </c>
      <c r="U816" s="67" t="str">
        <f>IFERROR(((CompensationAnalysis[[#This Row],[Current Base Salary]]+CompensationAnalysis[[#This Row],[Base Increase Amount $]]))/CompensationAnalysis[[#This Row],[Target Market Salary]],"")</f>
        <v/>
      </c>
      <c r="V816" s="28"/>
      <c r="X816" s="28"/>
    </row>
    <row r="817" spans="1:24" ht="13.8" x14ac:dyDescent="0.25">
      <c r="A817" s="8"/>
      <c r="B817" s="8"/>
      <c r="C817" s="8"/>
      <c r="D817" s="8"/>
      <c r="E817" s="8"/>
      <c r="F817" s="8"/>
      <c r="G817" s="10"/>
      <c r="H817" s="29" t="str">
        <f>IFERROR(VLOOKUP(F817,'Jobs to Benchmark'!#REF!,1,FALSE),"")</f>
        <v/>
      </c>
      <c r="I817" s="15"/>
      <c r="J817" s="63"/>
      <c r="K817" s="63"/>
      <c r="L817" s="64"/>
      <c r="M817" s="65"/>
      <c r="N817" s="63"/>
      <c r="O817" s="66" t="str">
        <f>IFERROR(CompensationAnalysis[[#This Row],[Salary Band Average]]/CompensationAnalysis[[#This Row],[Target Market Salary]],"")</f>
        <v/>
      </c>
      <c r="P817" s="67" t="str">
        <f t="shared" si="34"/>
        <v/>
      </c>
      <c r="Q817" s="63">
        <f>IFERROR(CompensationAnalysis[[#This Row],[Current Base Salary]]-CompensationAnalysis[[#This Row],[Target Market Salary]],"")</f>
        <v>0</v>
      </c>
      <c r="R817" s="12"/>
      <c r="S817" s="63">
        <f t="shared" si="35"/>
        <v>0</v>
      </c>
      <c r="T817" s="63">
        <f>CompensationAnalysis[[#This Row],[Base Increase Amount $]]+CompensationAnalysis[[#This Row],[Current Base Salary]]</f>
        <v>0</v>
      </c>
      <c r="U817" s="67" t="str">
        <f>IFERROR(((CompensationAnalysis[[#This Row],[Current Base Salary]]+CompensationAnalysis[[#This Row],[Base Increase Amount $]]))/CompensationAnalysis[[#This Row],[Target Market Salary]],"")</f>
        <v/>
      </c>
      <c r="V817" s="28"/>
      <c r="X817" s="28"/>
    </row>
    <row r="818" spans="1:24" ht="13.8" x14ac:dyDescent="0.25">
      <c r="A818" s="8"/>
      <c r="B818" s="8"/>
      <c r="C818" s="8"/>
      <c r="D818" s="8"/>
      <c r="E818" s="8"/>
      <c r="F818" s="8"/>
      <c r="G818" s="10"/>
      <c r="H818" s="29" t="str">
        <f>IFERROR(VLOOKUP(F818,'Jobs to Benchmark'!#REF!,1,FALSE),"")</f>
        <v/>
      </c>
      <c r="I818" s="15"/>
      <c r="J818" s="63"/>
      <c r="K818" s="63"/>
      <c r="L818" s="64"/>
      <c r="M818" s="65"/>
      <c r="N818" s="63"/>
      <c r="O818" s="66" t="str">
        <f>IFERROR(CompensationAnalysis[[#This Row],[Salary Band Average]]/CompensationAnalysis[[#This Row],[Target Market Salary]],"")</f>
        <v/>
      </c>
      <c r="P818" s="67" t="str">
        <f t="shared" si="34"/>
        <v/>
      </c>
      <c r="Q818" s="63">
        <f>IFERROR(CompensationAnalysis[[#This Row],[Current Base Salary]]-CompensationAnalysis[[#This Row],[Target Market Salary]],"")</f>
        <v>0</v>
      </c>
      <c r="R818" s="12"/>
      <c r="S818" s="63">
        <f t="shared" si="35"/>
        <v>0</v>
      </c>
      <c r="T818" s="63">
        <f>CompensationAnalysis[[#This Row],[Base Increase Amount $]]+CompensationAnalysis[[#This Row],[Current Base Salary]]</f>
        <v>0</v>
      </c>
      <c r="U818" s="67" t="str">
        <f>IFERROR(((CompensationAnalysis[[#This Row],[Current Base Salary]]+CompensationAnalysis[[#This Row],[Base Increase Amount $]]))/CompensationAnalysis[[#This Row],[Target Market Salary]],"")</f>
        <v/>
      </c>
      <c r="V818" s="28"/>
      <c r="X818" s="28"/>
    </row>
    <row r="819" spans="1:24" ht="13.8" x14ac:dyDescent="0.25">
      <c r="A819" s="8"/>
      <c r="B819" s="8"/>
      <c r="C819" s="8"/>
      <c r="D819" s="8"/>
      <c r="E819" s="8"/>
      <c r="F819" s="8"/>
      <c r="G819" s="10"/>
      <c r="H819" s="29" t="str">
        <f>IFERROR(VLOOKUP(F819,'Jobs to Benchmark'!#REF!,1,FALSE),"")</f>
        <v/>
      </c>
      <c r="I819" s="15"/>
      <c r="J819" s="63"/>
      <c r="K819" s="63"/>
      <c r="L819" s="64"/>
      <c r="M819" s="65"/>
      <c r="N819" s="63"/>
      <c r="O819" s="66" t="str">
        <f>IFERROR(CompensationAnalysis[[#This Row],[Salary Band Average]]/CompensationAnalysis[[#This Row],[Target Market Salary]],"")</f>
        <v/>
      </c>
      <c r="P819" s="67" t="str">
        <f t="shared" si="34"/>
        <v/>
      </c>
      <c r="Q819" s="63">
        <f>IFERROR(CompensationAnalysis[[#This Row],[Current Base Salary]]-CompensationAnalysis[[#This Row],[Target Market Salary]],"")</f>
        <v>0</v>
      </c>
      <c r="R819" s="12"/>
      <c r="S819" s="63">
        <f t="shared" si="35"/>
        <v>0</v>
      </c>
      <c r="T819" s="63">
        <f>CompensationAnalysis[[#This Row],[Base Increase Amount $]]+CompensationAnalysis[[#This Row],[Current Base Salary]]</f>
        <v>0</v>
      </c>
      <c r="U819" s="67" t="str">
        <f>IFERROR(((CompensationAnalysis[[#This Row],[Current Base Salary]]+CompensationAnalysis[[#This Row],[Base Increase Amount $]]))/CompensationAnalysis[[#This Row],[Target Market Salary]],"")</f>
        <v/>
      </c>
      <c r="V819" s="28"/>
      <c r="X819" s="28"/>
    </row>
    <row r="820" spans="1:24" ht="13.8" x14ac:dyDescent="0.25">
      <c r="A820" s="8"/>
      <c r="B820" s="8"/>
      <c r="C820" s="8"/>
      <c r="D820" s="8"/>
      <c r="E820" s="8"/>
      <c r="F820" s="8"/>
      <c r="G820" s="10"/>
      <c r="H820" s="29" t="str">
        <f>IFERROR(VLOOKUP(F820,'Jobs to Benchmark'!#REF!,1,FALSE),"")</f>
        <v/>
      </c>
      <c r="I820" s="15"/>
      <c r="J820" s="63"/>
      <c r="K820" s="63"/>
      <c r="L820" s="64"/>
      <c r="M820" s="65"/>
      <c r="N820" s="63"/>
      <c r="O820" s="66" t="str">
        <f>IFERROR(CompensationAnalysis[[#This Row],[Salary Band Average]]/CompensationAnalysis[[#This Row],[Target Market Salary]],"")</f>
        <v/>
      </c>
      <c r="P820" s="67" t="str">
        <f t="shared" si="34"/>
        <v/>
      </c>
      <c r="Q820" s="63">
        <f>IFERROR(CompensationAnalysis[[#This Row],[Current Base Salary]]-CompensationAnalysis[[#This Row],[Target Market Salary]],"")</f>
        <v>0</v>
      </c>
      <c r="R820" s="12"/>
      <c r="S820" s="63">
        <f t="shared" si="35"/>
        <v>0</v>
      </c>
      <c r="T820" s="63">
        <f>CompensationAnalysis[[#This Row],[Base Increase Amount $]]+CompensationAnalysis[[#This Row],[Current Base Salary]]</f>
        <v>0</v>
      </c>
      <c r="U820" s="67" t="str">
        <f>IFERROR(((CompensationAnalysis[[#This Row],[Current Base Salary]]+CompensationAnalysis[[#This Row],[Base Increase Amount $]]))/CompensationAnalysis[[#This Row],[Target Market Salary]],"")</f>
        <v/>
      </c>
      <c r="V820" s="28"/>
      <c r="X820" s="28"/>
    </row>
    <row r="821" spans="1:24" ht="13.8" x14ac:dyDescent="0.25">
      <c r="A821" s="8"/>
      <c r="B821" s="8"/>
      <c r="C821" s="8"/>
      <c r="D821" s="8"/>
      <c r="E821" s="8"/>
      <c r="F821" s="8"/>
      <c r="G821" s="10"/>
      <c r="H821" s="29" t="str">
        <f>IFERROR(VLOOKUP(F821,'Jobs to Benchmark'!#REF!,1,FALSE),"")</f>
        <v/>
      </c>
      <c r="I821" s="15"/>
      <c r="J821" s="63"/>
      <c r="K821" s="63"/>
      <c r="L821" s="64"/>
      <c r="M821" s="65"/>
      <c r="N821" s="63"/>
      <c r="O821" s="66" t="str">
        <f>IFERROR(CompensationAnalysis[[#This Row],[Salary Band Average]]/CompensationAnalysis[[#This Row],[Target Market Salary]],"")</f>
        <v/>
      </c>
      <c r="P821" s="67" t="str">
        <f t="shared" si="34"/>
        <v/>
      </c>
      <c r="Q821" s="63">
        <f>IFERROR(CompensationAnalysis[[#This Row],[Current Base Salary]]-CompensationAnalysis[[#This Row],[Target Market Salary]],"")</f>
        <v>0</v>
      </c>
      <c r="R821" s="12"/>
      <c r="S821" s="63">
        <f t="shared" si="35"/>
        <v>0</v>
      </c>
      <c r="T821" s="63">
        <f>CompensationAnalysis[[#This Row],[Base Increase Amount $]]+CompensationAnalysis[[#This Row],[Current Base Salary]]</f>
        <v>0</v>
      </c>
      <c r="U821" s="67" t="str">
        <f>IFERROR(((CompensationAnalysis[[#This Row],[Current Base Salary]]+CompensationAnalysis[[#This Row],[Base Increase Amount $]]))/CompensationAnalysis[[#This Row],[Target Market Salary]],"")</f>
        <v/>
      </c>
      <c r="V821" s="28"/>
      <c r="X821" s="28"/>
    </row>
    <row r="822" spans="1:24" ht="13.8" x14ac:dyDescent="0.25">
      <c r="A822" s="8"/>
      <c r="B822" s="8"/>
      <c r="C822" s="8"/>
      <c r="D822" s="8"/>
      <c r="E822" s="8"/>
      <c r="F822" s="8"/>
      <c r="G822" s="10"/>
      <c r="H822" s="29" t="str">
        <f>IFERROR(VLOOKUP(F822,'Jobs to Benchmark'!#REF!,1,FALSE),"")</f>
        <v/>
      </c>
      <c r="I822" s="15"/>
      <c r="J822" s="63"/>
      <c r="K822" s="63"/>
      <c r="L822" s="64"/>
      <c r="M822" s="65"/>
      <c r="N822" s="63"/>
      <c r="O822" s="66" t="str">
        <f>IFERROR(CompensationAnalysis[[#This Row],[Salary Band Average]]/CompensationAnalysis[[#This Row],[Target Market Salary]],"")</f>
        <v/>
      </c>
      <c r="P822" s="67" t="str">
        <f t="shared" si="34"/>
        <v/>
      </c>
      <c r="Q822" s="63">
        <f>IFERROR(CompensationAnalysis[[#This Row],[Current Base Salary]]-CompensationAnalysis[[#This Row],[Target Market Salary]],"")</f>
        <v>0</v>
      </c>
      <c r="R822" s="12"/>
      <c r="S822" s="63">
        <f t="shared" si="35"/>
        <v>0</v>
      </c>
      <c r="T822" s="63">
        <f>CompensationAnalysis[[#This Row],[Base Increase Amount $]]+CompensationAnalysis[[#This Row],[Current Base Salary]]</f>
        <v>0</v>
      </c>
      <c r="U822" s="67" t="str">
        <f>IFERROR(((CompensationAnalysis[[#This Row],[Current Base Salary]]+CompensationAnalysis[[#This Row],[Base Increase Amount $]]))/CompensationAnalysis[[#This Row],[Target Market Salary]],"")</f>
        <v/>
      </c>
      <c r="V822" s="28"/>
      <c r="X822" s="28"/>
    </row>
    <row r="823" spans="1:24" ht="13.8" x14ac:dyDescent="0.25">
      <c r="A823" s="8"/>
      <c r="B823" s="8"/>
      <c r="C823" s="8"/>
      <c r="D823" s="8"/>
      <c r="E823" s="8"/>
      <c r="F823" s="8"/>
      <c r="G823" s="10"/>
      <c r="H823" s="29" t="str">
        <f>IFERROR(VLOOKUP(F823,'Jobs to Benchmark'!#REF!,1,FALSE),"")</f>
        <v/>
      </c>
      <c r="I823" s="15"/>
      <c r="J823" s="63"/>
      <c r="K823" s="63"/>
      <c r="L823" s="64"/>
      <c r="M823" s="65"/>
      <c r="N823" s="63"/>
      <c r="O823" s="66" t="str">
        <f>IFERROR(CompensationAnalysis[[#This Row],[Salary Band Average]]/CompensationAnalysis[[#This Row],[Target Market Salary]],"")</f>
        <v/>
      </c>
      <c r="P823" s="67" t="str">
        <f t="shared" si="34"/>
        <v/>
      </c>
      <c r="Q823" s="63">
        <f>IFERROR(CompensationAnalysis[[#This Row],[Current Base Salary]]-CompensationAnalysis[[#This Row],[Target Market Salary]],"")</f>
        <v>0</v>
      </c>
      <c r="R823" s="12"/>
      <c r="S823" s="63">
        <f t="shared" si="35"/>
        <v>0</v>
      </c>
      <c r="T823" s="63">
        <f>CompensationAnalysis[[#This Row],[Base Increase Amount $]]+CompensationAnalysis[[#This Row],[Current Base Salary]]</f>
        <v>0</v>
      </c>
      <c r="U823" s="67" t="str">
        <f>IFERROR(((CompensationAnalysis[[#This Row],[Current Base Salary]]+CompensationAnalysis[[#This Row],[Base Increase Amount $]]))/CompensationAnalysis[[#This Row],[Target Market Salary]],"")</f>
        <v/>
      </c>
      <c r="V823" s="28"/>
      <c r="X823" s="28"/>
    </row>
    <row r="824" spans="1:24" ht="13.8" x14ac:dyDescent="0.25">
      <c r="A824" s="8"/>
      <c r="B824" s="8"/>
      <c r="C824" s="8"/>
      <c r="D824" s="8"/>
      <c r="E824" s="8"/>
      <c r="F824" s="8"/>
      <c r="G824" s="10"/>
      <c r="H824" s="29" t="str">
        <f>IFERROR(VLOOKUP(F824,'Jobs to Benchmark'!#REF!,1,FALSE),"")</f>
        <v/>
      </c>
      <c r="I824" s="15"/>
      <c r="J824" s="63"/>
      <c r="K824" s="63"/>
      <c r="L824" s="64"/>
      <c r="M824" s="65"/>
      <c r="N824" s="63"/>
      <c r="O824" s="66" t="str">
        <f>IFERROR(CompensationAnalysis[[#This Row],[Salary Band Average]]/CompensationAnalysis[[#This Row],[Target Market Salary]],"")</f>
        <v/>
      </c>
      <c r="P824" s="67" t="str">
        <f t="shared" si="34"/>
        <v/>
      </c>
      <c r="Q824" s="63">
        <f>IFERROR(CompensationAnalysis[[#This Row],[Current Base Salary]]-CompensationAnalysis[[#This Row],[Target Market Salary]],"")</f>
        <v>0</v>
      </c>
      <c r="R824" s="12"/>
      <c r="S824" s="63">
        <f t="shared" si="35"/>
        <v>0</v>
      </c>
      <c r="T824" s="63">
        <f>CompensationAnalysis[[#This Row],[Base Increase Amount $]]+CompensationAnalysis[[#This Row],[Current Base Salary]]</f>
        <v>0</v>
      </c>
      <c r="U824" s="67" t="str">
        <f>IFERROR(((CompensationAnalysis[[#This Row],[Current Base Salary]]+CompensationAnalysis[[#This Row],[Base Increase Amount $]]))/CompensationAnalysis[[#This Row],[Target Market Salary]],"")</f>
        <v/>
      </c>
      <c r="V824" s="28"/>
      <c r="X824" s="28"/>
    </row>
    <row r="825" spans="1:24" ht="13.8" x14ac:dyDescent="0.25">
      <c r="A825" s="8"/>
      <c r="B825" s="8"/>
      <c r="C825" s="8"/>
      <c r="D825" s="8"/>
      <c r="E825" s="8"/>
      <c r="F825" s="8"/>
      <c r="G825" s="10"/>
      <c r="H825" s="29" t="str">
        <f>IFERROR(VLOOKUP(F825,'Jobs to Benchmark'!#REF!,1,FALSE),"")</f>
        <v/>
      </c>
      <c r="I825" s="15"/>
      <c r="J825" s="63"/>
      <c r="K825" s="63"/>
      <c r="L825" s="64"/>
      <c r="M825" s="65"/>
      <c r="N825" s="63"/>
      <c r="O825" s="66" t="str">
        <f>IFERROR(CompensationAnalysis[[#This Row],[Salary Band Average]]/CompensationAnalysis[[#This Row],[Target Market Salary]],"")</f>
        <v/>
      </c>
      <c r="P825" s="67" t="str">
        <f t="shared" si="34"/>
        <v/>
      </c>
      <c r="Q825" s="63">
        <f>IFERROR(CompensationAnalysis[[#This Row],[Current Base Salary]]-CompensationAnalysis[[#This Row],[Target Market Salary]],"")</f>
        <v>0</v>
      </c>
      <c r="R825" s="12"/>
      <c r="S825" s="63">
        <f t="shared" si="35"/>
        <v>0</v>
      </c>
      <c r="T825" s="63">
        <f>CompensationAnalysis[[#This Row],[Base Increase Amount $]]+CompensationAnalysis[[#This Row],[Current Base Salary]]</f>
        <v>0</v>
      </c>
      <c r="U825" s="67" t="str">
        <f>IFERROR(((CompensationAnalysis[[#This Row],[Current Base Salary]]+CompensationAnalysis[[#This Row],[Base Increase Amount $]]))/CompensationAnalysis[[#This Row],[Target Market Salary]],"")</f>
        <v/>
      </c>
      <c r="V825" s="28"/>
      <c r="X825" s="28"/>
    </row>
    <row r="826" spans="1:24" ht="13.8" x14ac:dyDescent="0.25">
      <c r="A826" s="8"/>
      <c r="B826" s="8"/>
      <c r="C826" s="8"/>
      <c r="D826" s="8"/>
      <c r="E826" s="8"/>
      <c r="F826" s="8"/>
      <c r="G826" s="10"/>
      <c r="H826" s="29" t="str">
        <f>IFERROR(VLOOKUP(F826,'Jobs to Benchmark'!#REF!,1,FALSE),"")</f>
        <v/>
      </c>
      <c r="I826" s="15"/>
      <c r="J826" s="63"/>
      <c r="K826" s="63"/>
      <c r="L826" s="64"/>
      <c r="M826" s="65"/>
      <c r="N826" s="63"/>
      <c r="O826" s="66" t="str">
        <f>IFERROR(CompensationAnalysis[[#This Row],[Salary Band Average]]/CompensationAnalysis[[#This Row],[Target Market Salary]],"")</f>
        <v/>
      </c>
      <c r="P826" s="67" t="str">
        <f t="shared" si="34"/>
        <v/>
      </c>
      <c r="Q826" s="63">
        <f>IFERROR(CompensationAnalysis[[#This Row],[Current Base Salary]]-CompensationAnalysis[[#This Row],[Target Market Salary]],"")</f>
        <v>0</v>
      </c>
      <c r="R826" s="12"/>
      <c r="S826" s="63">
        <f t="shared" si="35"/>
        <v>0</v>
      </c>
      <c r="T826" s="63">
        <f>CompensationAnalysis[[#This Row],[Base Increase Amount $]]+CompensationAnalysis[[#This Row],[Current Base Salary]]</f>
        <v>0</v>
      </c>
      <c r="U826" s="67" t="str">
        <f>IFERROR(((CompensationAnalysis[[#This Row],[Current Base Salary]]+CompensationAnalysis[[#This Row],[Base Increase Amount $]]))/CompensationAnalysis[[#This Row],[Target Market Salary]],"")</f>
        <v/>
      </c>
      <c r="V826" s="28"/>
      <c r="X826" s="28"/>
    </row>
    <row r="827" spans="1:24" ht="13.8" x14ac:dyDescent="0.25">
      <c r="A827" s="8"/>
      <c r="B827" s="8"/>
      <c r="C827" s="8"/>
      <c r="D827" s="8"/>
      <c r="E827" s="8"/>
      <c r="F827" s="8"/>
      <c r="G827" s="10"/>
      <c r="H827" s="29" t="str">
        <f>IFERROR(VLOOKUP(F827,'Jobs to Benchmark'!#REF!,1,FALSE),"")</f>
        <v/>
      </c>
      <c r="I827" s="15"/>
      <c r="J827" s="63"/>
      <c r="K827" s="63"/>
      <c r="L827" s="64"/>
      <c r="M827" s="65"/>
      <c r="N827" s="63"/>
      <c r="O827" s="66" t="str">
        <f>IFERROR(CompensationAnalysis[[#This Row],[Salary Band Average]]/CompensationAnalysis[[#This Row],[Target Market Salary]],"")</f>
        <v/>
      </c>
      <c r="P827" s="67" t="str">
        <f t="shared" si="34"/>
        <v/>
      </c>
      <c r="Q827" s="63">
        <f>IFERROR(CompensationAnalysis[[#This Row],[Current Base Salary]]-CompensationAnalysis[[#This Row],[Target Market Salary]],"")</f>
        <v>0</v>
      </c>
      <c r="R827" s="12"/>
      <c r="S827" s="63">
        <f t="shared" si="35"/>
        <v>0</v>
      </c>
      <c r="T827" s="63">
        <f>CompensationAnalysis[[#This Row],[Base Increase Amount $]]+CompensationAnalysis[[#This Row],[Current Base Salary]]</f>
        <v>0</v>
      </c>
      <c r="U827" s="67" t="str">
        <f>IFERROR(((CompensationAnalysis[[#This Row],[Current Base Salary]]+CompensationAnalysis[[#This Row],[Base Increase Amount $]]))/CompensationAnalysis[[#This Row],[Target Market Salary]],"")</f>
        <v/>
      </c>
      <c r="V827" s="28"/>
      <c r="X827" s="28"/>
    </row>
    <row r="828" spans="1:24" ht="13.8" x14ac:dyDescent="0.25">
      <c r="A828" s="8"/>
      <c r="B828" s="8"/>
      <c r="C828" s="8"/>
      <c r="D828" s="8"/>
      <c r="E828" s="8"/>
      <c r="F828" s="8"/>
      <c r="G828" s="10"/>
      <c r="H828" s="29" t="str">
        <f>IFERROR(VLOOKUP(F828,'Jobs to Benchmark'!#REF!,1,FALSE),"")</f>
        <v/>
      </c>
      <c r="I828" s="15"/>
      <c r="J828" s="63"/>
      <c r="K828" s="63"/>
      <c r="L828" s="64"/>
      <c r="M828" s="65"/>
      <c r="N828" s="63"/>
      <c r="O828" s="66" t="str">
        <f>IFERROR(CompensationAnalysis[[#This Row],[Salary Band Average]]/CompensationAnalysis[[#This Row],[Target Market Salary]],"")</f>
        <v/>
      </c>
      <c r="P828" s="67" t="str">
        <f t="shared" si="34"/>
        <v/>
      </c>
      <c r="Q828" s="63">
        <f>IFERROR(CompensationAnalysis[[#This Row],[Current Base Salary]]-CompensationAnalysis[[#This Row],[Target Market Salary]],"")</f>
        <v>0</v>
      </c>
      <c r="R828" s="12"/>
      <c r="S828" s="63">
        <f t="shared" si="35"/>
        <v>0</v>
      </c>
      <c r="T828" s="63">
        <f>CompensationAnalysis[[#This Row],[Base Increase Amount $]]+CompensationAnalysis[[#This Row],[Current Base Salary]]</f>
        <v>0</v>
      </c>
      <c r="U828" s="67" t="str">
        <f>IFERROR(((CompensationAnalysis[[#This Row],[Current Base Salary]]+CompensationAnalysis[[#This Row],[Base Increase Amount $]]))/CompensationAnalysis[[#This Row],[Target Market Salary]],"")</f>
        <v/>
      </c>
      <c r="V828" s="28"/>
      <c r="X828" s="28"/>
    </row>
    <row r="829" spans="1:24" ht="13.8" x14ac:dyDescent="0.25">
      <c r="A829" s="8"/>
      <c r="B829" s="8"/>
      <c r="C829" s="8"/>
      <c r="D829" s="8"/>
      <c r="E829" s="8"/>
      <c r="F829" s="8"/>
      <c r="G829" s="10"/>
      <c r="H829" s="29" t="str">
        <f>IFERROR(VLOOKUP(F829,'Jobs to Benchmark'!#REF!,1,FALSE),"")</f>
        <v/>
      </c>
      <c r="I829" s="15"/>
      <c r="J829" s="63"/>
      <c r="K829" s="63"/>
      <c r="L829" s="64"/>
      <c r="M829" s="65"/>
      <c r="N829" s="63"/>
      <c r="O829" s="66" t="str">
        <f>IFERROR(CompensationAnalysis[[#This Row],[Salary Band Average]]/CompensationAnalysis[[#This Row],[Target Market Salary]],"")</f>
        <v/>
      </c>
      <c r="P829" s="67" t="str">
        <f t="shared" si="34"/>
        <v/>
      </c>
      <c r="Q829" s="63">
        <f>IFERROR(CompensationAnalysis[[#This Row],[Current Base Salary]]-CompensationAnalysis[[#This Row],[Target Market Salary]],"")</f>
        <v>0</v>
      </c>
      <c r="R829" s="12"/>
      <c r="S829" s="63">
        <f t="shared" si="35"/>
        <v>0</v>
      </c>
      <c r="T829" s="63">
        <f>CompensationAnalysis[[#This Row],[Base Increase Amount $]]+CompensationAnalysis[[#This Row],[Current Base Salary]]</f>
        <v>0</v>
      </c>
      <c r="U829" s="67" t="str">
        <f>IFERROR(((CompensationAnalysis[[#This Row],[Current Base Salary]]+CompensationAnalysis[[#This Row],[Base Increase Amount $]]))/CompensationAnalysis[[#This Row],[Target Market Salary]],"")</f>
        <v/>
      </c>
      <c r="V829" s="28"/>
      <c r="X829" s="28"/>
    </row>
    <row r="830" spans="1:24" ht="13.8" x14ac:dyDescent="0.25">
      <c r="A830" s="8"/>
      <c r="B830" s="8"/>
      <c r="C830" s="8"/>
      <c r="D830" s="8"/>
      <c r="E830" s="8"/>
      <c r="F830" s="8"/>
      <c r="G830" s="10"/>
      <c r="H830" s="29" t="str">
        <f>IFERROR(VLOOKUP(F830,'Jobs to Benchmark'!#REF!,1,FALSE),"")</f>
        <v/>
      </c>
      <c r="I830" s="15"/>
      <c r="J830" s="63"/>
      <c r="K830" s="63"/>
      <c r="L830" s="64"/>
      <c r="M830" s="65"/>
      <c r="N830" s="63"/>
      <c r="O830" s="66" t="str">
        <f>IFERROR(CompensationAnalysis[[#This Row],[Salary Band Average]]/CompensationAnalysis[[#This Row],[Target Market Salary]],"")</f>
        <v/>
      </c>
      <c r="P830" s="67" t="str">
        <f t="shared" si="34"/>
        <v/>
      </c>
      <c r="Q830" s="63">
        <f>IFERROR(CompensationAnalysis[[#This Row],[Current Base Salary]]-CompensationAnalysis[[#This Row],[Target Market Salary]],"")</f>
        <v>0</v>
      </c>
      <c r="R830" s="12"/>
      <c r="S830" s="63">
        <f t="shared" si="35"/>
        <v>0</v>
      </c>
      <c r="T830" s="63">
        <f>CompensationAnalysis[[#This Row],[Base Increase Amount $]]+CompensationAnalysis[[#This Row],[Current Base Salary]]</f>
        <v>0</v>
      </c>
      <c r="U830" s="67" t="str">
        <f>IFERROR(((CompensationAnalysis[[#This Row],[Current Base Salary]]+CompensationAnalysis[[#This Row],[Base Increase Amount $]]))/CompensationAnalysis[[#This Row],[Target Market Salary]],"")</f>
        <v/>
      </c>
      <c r="V830" s="28"/>
      <c r="X830" s="28"/>
    </row>
    <row r="831" spans="1:24" ht="13.8" x14ac:dyDescent="0.25">
      <c r="A831" s="8"/>
      <c r="B831" s="8"/>
      <c r="C831" s="8"/>
      <c r="D831" s="8"/>
      <c r="E831" s="8"/>
      <c r="F831" s="8"/>
      <c r="G831" s="10"/>
      <c r="H831" s="29" t="str">
        <f>IFERROR(VLOOKUP(F831,'Jobs to Benchmark'!#REF!,1,FALSE),"")</f>
        <v/>
      </c>
      <c r="I831" s="15"/>
      <c r="J831" s="63"/>
      <c r="K831" s="63"/>
      <c r="L831" s="64"/>
      <c r="M831" s="65"/>
      <c r="N831" s="63"/>
      <c r="O831" s="66" t="str">
        <f>IFERROR(CompensationAnalysis[[#This Row],[Salary Band Average]]/CompensationAnalysis[[#This Row],[Target Market Salary]],"")</f>
        <v/>
      </c>
      <c r="P831" s="67" t="str">
        <f t="shared" si="34"/>
        <v/>
      </c>
      <c r="Q831" s="63">
        <f>IFERROR(CompensationAnalysis[[#This Row],[Current Base Salary]]-CompensationAnalysis[[#This Row],[Target Market Salary]],"")</f>
        <v>0</v>
      </c>
      <c r="R831" s="12"/>
      <c r="S831" s="63">
        <f t="shared" si="35"/>
        <v>0</v>
      </c>
      <c r="T831" s="63">
        <f>CompensationAnalysis[[#This Row],[Base Increase Amount $]]+CompensationAnalysis[[#This Row],[Current Base Salary]]</f>
        <v>0</v>
      </c>
      <c r="U831" s="67" t="str">
        <f>IFERROR(((CompensationAnalysis[[#This Row],[Current Base Salary]]+CompensationAnalysis[[#This Row],[Base Increase Amount $]]))/CompensationAnalysis[[#This Row],[Target Market Salary]],"")</f>
        <v/>
      </c>
      <c r="V831" s="28"/>
      <c r="X831" s="28"/>
    </row>
    <row r="832" spans="1:24" ht="13.8" x14ac:dyDescent="0.25">
      <c r="A832" s="8"/>
      <c r="B832" s="8"/>
      <c r="C832" s="8"/>
      <c r="D832" s="8"/>
      <c r="E832" s="8"/>
      <c r="F832" s="8"/>
      <c r="G832" s="10"/>
      <c r="H832" s="29" t="str">
        <f>IFERROR(VLOOKUP(F832,'Jobs to Benchmark'!#REF!,1,FALSE),"")</f>
        <v/>
      </c>
      <c r="I832" s="15"/>
      <c r="J832" s="63"/>
      <c r="K832" s="63"/>
      <c r="L832" s="64"/>
      <c r="M832" s="65"/>
      <c r="N832" s="63"/>
      <c r="O832" s="66" t="str">
        <f>IFERROR(CompensationAnalysis[[#This Row],[Salary Band Average]]/CompensationAnalysis[[#This Row],[Target Market Salary]],"")</f>
        <v/>
      </c>
      <c r="P832" s="67" t="str">
        <f t="shared" si="34"/>
        <v/>
      </c>
      <c r="Q832" s="63">
        <f>IFERROR(CompensationAnalysis[[#This Row],[Current Base Salary]]-CompensationAnalysis[[#This Row],[Target Market Salary]],"")</f>
        <v>0</v>
      </c>
      <c r="R832" s="12"/>
      <c r="S832" s="63">
        <f t="shared" si="35"/>
        <v>0</v>
      </c>
      <c r="T832" s="63">
        <f>CompensationAnalysis[[#This Row],[Base Increase Amount $]]+CompensationAnalysis[[#This Row],[Current Base Salary]]</f>
        <v>0</v>
      </c>
      <c r="U832" s="67" t="str">
        <f>IFERROR(((CompensationAnalysis[[#This Row],[Current Base Salary]]+CompensationAnalysis[[#This Row],[Base Increase Amount $]]))/CompensationAnalysis[[#This Row],[Target Market Salary]],"")</f>
        <v/>
      </c>
      <c r="V832" s="28"/>
      <c r="X832" s="28"/>
    </row>
    <row r="833" spans="1:24" ht="13.8" x14ac:dyDescent="0.25">
      <c r="A833" s="8"/>
      <c r="B833" s="8"/>
      <c r="C833" s="8"/>
      <c r="D833" s="8"/>
      <c r="E833" s="8"/>
      <c r="F833" s="8"/>
      <c r="G833" s="10"/>
      <c r="H833" s="29" t="str">
        <f>IFERROR(VLOOKUP(F833,'Jobs to Benchmark'!#REF!,1,FALSE),"")</f>
        <v/>
      </c>
      <c r="I833" s="15"/>
      <c r="J833" s="63"/>
      <c r="K833" s="63"/>
      <c r="L833" s="64"/>
      <c r="M833" s="65"/>
      <c r="N833" s="63"/>
      <c r="O833" s="66" t="str">
        <f>IFERROR(CompensationAnalysis[[#This Row],[Salary Band Average]]/CompensationAnalysis[[#This Row],[Target Market Salary]],"")</f>
        <v/>
      </c>
      <c r="P833" s="67" t="str">
        <f t="shared" si="34"/>
        <v/>
      </c>
      <c r="Q833" s="63">
        <f>IFERROR(CompensationAnalysis[[#This Row],[Current Base Salary]]-CompensationAnalysis[[#This Row],[Target Market Salary]],"")</f>
        <v>0</v>
      </c>
      <c r="R833" s="12"/>
      <c r="S833" s="63">
        <f t="shared" si="35"/>
        <v>0</v>
      </c>
      <c r="T833" s="63">
        <f>CompensationAnalysis[[#This Row],[Base Increase Amount $]]+CompensationAnalysis[[#This Row],[Current Base Salary]]</f>
        <v>0</v>
      </c>
      <c r="U833" s="67" t="str">
        <f>IFERROR(((CompensationAnalysis[[#This Row],[Current Base Salary]]+CompensationAnalysis[[#This Row],[Base Increase Amount $]]))/CompensationAnalysis[[#This Row],[Target Market Salary]],"")</f>
        <v/>
      </c>
      <c r="V833" s="28"/>
      <c r="X833" s="28"/>
    </row>
    <row r="834" spans="1:24" ht="13.8" x14ac:dyDescent="0.25">
      <c r="A834" s="8"/>
      <c r="B834" s="8"/>
      <c r="C834" s="8"/>
      <c r="D834" s="8"/>
      <c r="E834" s="8"/>
      <c r="F834" s="8"/>
      <c r="G834" s="10"/>
      <c r="H834" s="29" t="str">
        <f>IFERROR(VLOOKUP(F834,'Jobs to Benchmark'!#REF!,1,FALSE),"")</f>
        <v/>
      </c>
      <c r="I834" s="15"/>
      <c r="J834" s="63"/>
      <c r="K834" s="63"/>
      <c r="L834" s="64"/>
      <c r="M834" s="65"/>
      <c r="N834" s="63"/>
      <c r="O834" s="66" t="str">
        <f>IFERROR(CompensationAnalysis[[#This Row],[Salary Band Average]]/CompensationAnalysis[[#This Row],[Target Market Salary]],"")</f>
        <v/>
      </c>
      <c r="P834" s="67" t="str">
        <f t="shared" si="34"/>
        <v/>
      </c>
      <c r="Q834" s="63">
        <f>IFERROR(CompensationAnalysis[[#This Row],[Current Base Salary]]-CompensationAnalysis[[#This Row],[Target Market Salary]],"")</f>
        <v>0</v>
      </c>
      <c r="R834" s="12"/>
      <c r="S834" s="63">
        <f t="shared" si="35"/>
        <v>0</v>
      </c>
      <c r="T834" s="63">
        <f>CompensationAnalysis[[#This Row],[Base Increase Amount $]]+CompensationAnalysis[[#This Row],[Current Base Salary]]</f>
        <v>0</v>
      </c>
      <c r="U834" s="67" t="str">
        <f>IFERROR(((CompensationAnalysis[[#This Row],[Current Base Salary]]+CompensationAnalysis[[#This Row],[Base Increase Amount $]]))/CompensationAnalysis[[#This Row],[Target Market Salary]],"")</f>
        <v/>
      </c>
      <c r="V834" s="28"/>
      <c r="X834" s="28"/>
    </row>
    <row r="835" spans="1:24" ht="13.8" x14ac:dyDescent="0.25">
      <c r="A835" s="8"/>
      <c r="B835" s="8"/>
      <c r="C835" s="8"/>
      <c r="D835" s="8"/>
      <c r="E835" s="8"/>
      <c r="F835" s="8"/>
      <c r="G835" s="10"/>
      <c r="H835" s="29" t="str">
        <f>IFERROR(VLOOKUP(F835,'Jobs to Benchmark'!#REF!,1,FALSE),"")</f>
        <v/>
      </c>
      <c r="I835" s="15"/>
      <c r="J835" s="63"/>
      <c r="K835" s="63"/>
      <c r="L835" s="64"/>
      <c r="M835" s="65"/>
      <c r="N835" s="63"/>
      <c r="O835" s="66" t="str">
        <f>IFERROR(CompensationAnalysis[[#This Row],[Salary Band Average]]/CompensationAnalysis[[#This Row],[Target Market Salary]],"")</f>
        <v/>
      </c>
      <c r="P835" s="67" t="str">
        <f t="shared" si="34"/>
        <v/>
      </c>
      <c r="Q835" s="63">
        <f>IFERROR(CompensationAnalysis[[#This Row],[Current Base Salary]]-CompensationAnalysis[[#This Row],[Target Market Salary]],"")</f>
        <v>0</v>
      </c>
      <c r="R835" s="12"/>
      <c r="S835" s="63">
        <f t="shared" si="35"/>
        <v>0</v>
      </c>
      <c r="T835" s="63">
        <f>CompensationAnalysis[[#This Row],[Base Increase Amount $]]+CompensationAnalysis[[#This Row],[Current Base Salary]]</f>
        <v>0</v>
      </c>
      <c r="U835" s="67" t="str">
        <f>IFERROR(((CompensationAnalysis[[#This Row],[Current Base Salary]]+CompensationAnalysis[[#This Row],[Base Increase Amount $]]))/CompensationAnalysis[[#This Row],[Target Market Salary]],"")</f>
        <v/>
      </c>
      <c r="V835" s="28"/>
      <c r="X835" s="28"/>
    </row>
    <row r="836" spans="1:24" ht="13.8" x14ac:dyDescent="0.25">
      <c r="A836" s="8"/>
      <c r="B836" s="8"/>
      <c r="C836" s="8"/>
      <c r="D836" s="8"/>
      <c r="E836" s="8"/>
      <c r="F836" s="8"/>
      <c r="G836" s="10"/>
      <c r="H836" s="29" t="str">
        <f>IFERROR(VLOOKUP(F836,'Jobs to Benchmark'!#REF!,1,FALSE),"")</f>
        <v/>
      </c>
      <c r="I836" s="15"/>
      <c r="J836" s="63"/>
      <c r="K836" s="63"/>
      <c r="L836" s="64"/>
      <c r="M836" s="65"/>
      <c r="N836" s="63"/>
      <c r="O836" s="66" t="str">
        <f>IFERROR(CompensationAnalysis[[#This Row],[Salary Band Average]]/CompensationAnalysis[[#This Row],[Target Market Salary]],"")</f>
        <v/>
      </c>
      <c r="P836" s="67" t="str">
        <f t="shared" si="34"/>
        <v/>
      </c>
      <c r="Q836" s="63">
        <f>IFERROR(CompensationAnalysis[[#This Row],[Current Base Salary]]-CompensationAnalysis[[#This Row],[Target Market Salary]],"")</f>
        <v>0</v>
      </c>
      <c r="R836" s="12"/>
      <c r="S836" s="63">
        <f t="shared" si="35"/>
        <v>0</v>
      </c>
      <c r="T836" s="63">
        <f>CompensationAnalysis[[#This Row],[Base Increase Amount $]]+CompensationAnalysis[[#This Row],[Current Base Salary]]</f>
        <v>0</v>
      </c>
      <c r="U836" s="67" t="str">
        <f>IFERROR(((CompensationAnalysis[[#This Row],[Current Base Salary]]+CompensationAnalysis[[#This Row],[Base Increase Amount $]]))/CompensationAnalysis[[#This Row],[Target Market Salary]],"")</f>
        <v/>
      </c>
      <c r="V836" s="28"/>
      <c r="X836" s="28"/>
    </row>
    <row r="837" spans="1:24" ht="13.8" x14ac:dyDescent="0.25">
      <c r="A837" s="8"/>
      <c r="B837" s="8"/>
      <c r="C837" s="8"/>
      <c r="D837" s="8"/>
      <c r="E837" s="8"/>
      <c r="F837" s="8"/>
      <c r="G837" s="10"/>
      <c r="H837" s="29" t="str">
        <f>IFERROR(VLOOKUP(F837,'Jobs to Benchmark'!#REF!,1,FALSE),"")</f>
        <v/>
      </c>
      <c r="I837" s="15"/>
      <c r="J837" s="63"/>
      <c r="K837" s="63"/>
      <c r="L837" s="64"/>
      <c r="M837" s="65"/>
      <c r="N837" s="63"/>
      <c r="O837" s="66" t="str">
        <f>IFERROR(CompensationAnalysis[[#This Row],[Salary Band Average]]/CompensationAnalysis[[#This Row],[Target Market Salary]],"")</f>
        <v/>
      </c>
      <c r="P837" s="67" t="str">
        <f t="shared" si="34"/>
        <v/>
      </c>
      <c r="Q837" s="63">
        <f>IFERROR(CompensationAnalysis[[#This Row],[Current Base Salary]]-CompensationAnalysis[[#This Row],[Target Market Salary]],"")</f>
        <v>0</v>
      </c>
      <c r="R837" s="12"/>
      <c r="S837" s="63">
        <f t="shared" si="35"/>
        <v>0</v>
      </c>
      <c r="T837" s="63">
        <f>CompensationAnalysis[[#This Row],[Base Increase Amount $]]+CompensationAnalysis[[#This Row],[Current Base Salary]]</f>
        <v>0</v>
      </c>
      <c r="U837" s="67" t="str">
        <f>IFERROR(((CompensationAnalysis[[#This Row],[Current Base Salary]]+CompensationAnalysis[[#This Row],[Base Increase Amount $]]))/CompensationAnalysis[[#This Row],[Target Market Salary]],"")</f>
        <v/>
      </c>
      <c r="V837" s="28"/>
      <c r="X837" s="28"/>
    </row>
    <row r="838" spans="1:24" ht="13.8" x14ac:dyDescent="0.25">
      <c r="A838" s="8"/>
      <c r="B838" s="8"/>
      <c r="C838" s="8"/>
      <c r="D838" s="8"/>
      <c r="E838" s="8"/>
      <c r="F838" s="8"/>
      <c r="G838" s="10"/>
      <c r="H838" s="29" t="str">
        <f>IFERROR(VLOOKUP(F838,'Jobs to Benchmark'!#REF!,1,FALSE),"")</f>
        <v/>
      </c>
      <c r="I838" s="15"/>
      <c r="J838" s="63"/>
      <c r="K838" s="63"/>
      <c r="L838" s="64"/>
      <c r="M838" s="65"/>
      <c r="N838" s="63"/>
      <c r="O838" s="66" t="str">
        <f>IFERROR(CompensationAnalysis[[#This Row],[Salary Band Average]]/CompensationAnalysis[[#This Row],[Target Market Salary]],"")</f>
        <v/>
      </c>
      <c r="P838" s="67" t="str">
        <f t="shared" ref="P838:P901" si="36">IFERROR(G838/N838,"")</f>
        <v/>
      </c>
      <c r="Q838" s="63">
        <f>IFERROR(CompensationAnalysis[[#This Row],[Current Base Salary]]-CompensationAnalysis[[#This Row],[Target Market Salary]],"")</f>
        <v>0</v>
      </c>
      <c r="R838" s="12"/>
      <c r="S838" s="63">
        <f t="shared" ref="S838:S901" si="37">IFERROR(G838*R838,"")</f>
        <v>0</v>
      </c>
      <c r="T838" s="63">
        <f>CompensationAnalysis[[#This Row],[Base Increase Amount $]]+CompensationAnalysis[[#This Row],[Current Base Salary]]</f>
        <v>0</v>
      </c>
      <c r="U838" s="67" t="str">
        <f>IFERROR(((CompensationAnalysis[[#This Row],[Current Base Salary]]+CompensationAnalysis[[#This Row],[Base Increase Amount $]]))/CompensationAnalysis[[#This Row],[Target Market Salary]],"")</f>
        <v/>
      </c>
      <c r="V838" s="28"/>
      <c r="X838" s="28"/>
    </row>
    <row r="839" spans="1:24" ht="13.8" x14ac:dyDescent="0.25">
      <c r="A839" s="8"/>
      <c r="B839" s="8"/>
      <c r="C839" s="8"/>
      <c r="D839" s="8"/>
      <c r="E839" s="8"/>
      <c r="F839" s="8"/>
      <c r="G839" s="10"/>
      <c r="H839" s="29" t="str">
        <f>IFERROR(VLOOKUP(F839,'Jobs to Benchmark'!#REF!,1,FALSE),"")</f>
        <v/>
      </c>
      <c r="I839" s="15"/>
      <c r="J839" s="63"/>
      <c r="K839" s="63"/>
      <c r="L839" s="64"/>
      <c r="M839" s="65"/>
      <c r="N839" s="63"/>
      <c r="O839" s="66" t="str">
        <f>IFERROR(CompensationAnalysis[[#This Row],[Salary Band Average]]/CompensationAnalysis[[#This Row],[Target Market Salary]],"")</f>
        <v/>
      </c>
      <c r="P839" s="67" t="str">
        <f t="shared" si="36"/>
        <v/>
      </c>
      <c r="Q839" s="63">
        <f>IFERROR(CompensationAnalysis[[#This Row],[Current Base Salary]]-CompensationAnalysis[[#This Row],[Target Market Salary]],"")</f>
        <v>0</v>
      </c>
      <c r="R839" s="12"/>
      <c r="S839" s="63">
        <f t="shared" si="37"/>
        <v>0</v>
      </c>
      <c r="T839" s="63">
        <f>CompensationAnalysis[[#This Row],[Base Increase Amount $]]+CompensationAnalysis[[#This Row],[Current Base Salary]]</f>
        <v>0</v>
      </c>
      <c r="U839" s="67" t="str">
        <f>IFERROR(((CompensationAnalysis[[#This Row],[Current Base Salary]]+CompensationAnalysis[[#This Row],[Base Increase Amount $]]))/CompensationAnalysis[[#This Row],[Target Market Salary]],"")</f>
        <v/>
      </c>
      <c r="V839" s="28"/>
      <c r="X839" s="28"/>
    </row>
    <row r="840" spans="1:24" ht="13.8" x14ac:dyDescent="0.25">
      <c r="A840" s="8"/>
      <c r="B840" s="8"/>
      <c r="C840" s="8"/>
      <c r="D840" s="8"/>
      <c r="E840" s="8"/>
      <c r="F840" s="8"/>
      <c r="G840" s="10"/>
      <c r="H840" s="29" t="str">
        <f>IFERROR(VLOOKUP(F840,'Jobs to Benchmark'!#REF!,1,FALSE),"")</f>
        <v/>
      </c>
      <c r="I840" s="15"/>
      <c r="J840" s="63"/>
      <c r="K840" s="63"/>
      <c r="L840" s="64"/>
      <c r="M840" s="65"/>
      <c r="N840" s="63"/>
      <c r="O840" s="66" t="str">
        <f>IFERROR(CompensationAnalysis[[#This Row],[Salary Band Average]]/CompensationAnalysis[[#This Row],[Target Market Salary]],"")</f>
        <v/>
      </c>
      <c r="P840" s="67" t="str">
        <f t="shared" si="36"/>
        <v/>
      </c>
      <c r="Q840" s="63">
        <f>IFERROR(CompensationAnalysis[[#This Row],[Current Base Salary]]-CompensationAnalysis[[#This Row],[Target Market Salary]],"")</f>
        <v>0</v>
      </c>
      <c r="R840" s="12"/>
      <c r="S840" s="63">
        <f t="shared" si="37"/>
        <v>0</v>
      </c>
      <c r="T840" s="63">
        <f>CompensationAnalysis[[#This Row],[Base Increase Amount $]]+CompensationAnalysis[[#This Row],[Current Base Salary]]</f>
        <v>0</v>
      </c>
      <c r="U840" s="67" t="str">
        <f>IFERROR(((CompensationAnalysis[[#This Row],[Current Base Salary]]+CompensationAnalysis[[#This Row],[Base Increase Amount $]]))/CompensationAnalysis[[#This Row],[Target Market Salary]],"")</f>
        <v/>
      </c>
      <c r="V840" s="28"/>
      <c r="X840" s="28"/>
    </row>
    <row r="841" spans="1:24" ht="13.8" x14ac:dyDescent="0.25">
      <c r="A841" s="8"/>
      <c r="B841" s="8"/>
      <c r="C841" s="8"/>
      <c r="D841" s="8"/>
      <c r="E841" s="8"/>
      <c r="F841" s="8"/>
      <c r="G841" s="10"/>
      <c r="H841" s="29" t="str">
        <f>IFERROR(VLOOKUP(F841,'Jobs to Benchmark'!#REF!,1,FALSE),"")</f>
        <v/>
      </c>
      <c r="I841" s="15"/>
      <c r="J841" s="63"/>
      <c r="K841" s="63"/>
      <c r="L841" s="64"/>
      <c r="M841" s="65"/>
      <c r="N841" s="63"/>
      <c r="O841" s="66" t="str">
        <f>IFERROR(CompensationAnalysis[[#This Row],[Salary Band Average]]/CompensationAnalysis[[#This Row],[Target Market Salary]],"")</f>
        <v/>
      </c>
      <c r="P841" s="67" t="str">
        <f t="shared" si="36"/>
        <v/>
      </c>
      <c r="Q841" s="63">
        <f>IFERROR(CompensationAnalysis[[#This Row],[Current Base Salary]]-CompensationAnalysis[[#This Row],[Target Market Salary]],"")</f>
        <v>0</v>
      </c>
      <c r="R841" s="12"/>
      <c r="S841" s="63">
        <f t="shared" si="37"/>
        <v>0</v>
      </c>
      <c r="T841" s="63">
        <f>CompensationAnalysis[[#This Row],[Base Increase Amount $]]+CompensationAnalysis[[#This Row],[Current Base Salary]]</f>
        <v>0</v>
      </c>
      <c r="U841" s="67" t="str">
        <f>IFERROR(((CompensationAnalysis[[#This Row],[Current Base Salary]]+CompensationAnalysis[[#This Row],[Base Increase Amount $]]))/CompensationAnalysis[[#This Row],[Target Market Salary]],"")</f>
        <v/>
      </c>
      <c r="V841" s="28"/>
      <c r="X841" s="28"/>
    </row>
    <row r="842" spans="1:24" ht="13.8" x14ac:dyDescent="0.25">
      <c r="A842" s="8"/>
      <c r="B842" s="8"/>
      <c r="C842" s="8"/>
      <c r="D842" s="8"/>
      <c r="E842" s="8"/>
      <c r="F842" s="8"/>
      <c r="G842" s="10"/>
      <c r="H842" s="29" t="str">
        <f>IFERROR(VLOOKUP(F842,'Jobs to Benchmark'!#REF!,1,FALSE),"")</f>
        <v/>
      </c>
      <c r="I842" s="15"/>
      <c r="J842" s="63"/>
      <c r="K842" s="63"/>
      <c r="L842" s="64"/>
      <c r="M842" s="65"/>
      <c r="N842" s="63"/>
      <c r="O842" s="66" t="str">
        <f>IFERROR(CompensationAnalysis[[#This Row],[Salary Band Average]]/CompensationAnalysis[[#This Row],[Target Market Salary]],"")</f>
        <v/>
      </c>
      <c r="P842" s="67" t="str">
        <f t="shared" si="36"/>
        <v/>
      </c>
      <c r="Q842" s="63">
        <f>IFERROR(CompensationAnalysis[[#This Row],[Current Base Salary]]-CompensationAnalysis[[#This Row],[Target Market Salary]],"")</f>
        <v>0</v>
      </c>
      <c r="R842" s="12"/>
      <c r="S842" s="63">
        <f t="shared" si="37"/>
        <v>0</v>
      </c>
      <c r="T842" s="63">
        <f>CompensationAnalysis[[#This Row],[Base Increase Amount $]]+CompensationAnalysis[[#This Row],[Current Base Salary]]</f>
        <v>0</v>
      </c>
      <c r="U842" s="67" t="str">
        <f>IFERROR(((CompensationAnalysis[[#This Row],[Current Base Salary]]+CompensationAnalysis[[#This Row],[Base Increase Amount $]]))/CompensationAnalysis[[#This Row],[Target Market Salary]],"")</f>
        <v/>
      </c>
      <c r="V842" s="28"/>
      <c r="X842" s="28"/>
    </row>
    <row r="843" spans="1:24" ht="13.8" x14ac:dyDescent="0.25">
      <c r="A843" s="8"/>
      <c r="B843" s="8"/>
      <c r="C843" s="8"/>
      <c r="D843" s="8"/>
      <c r="E843" s="8"/>
      <c r="F843" s="8"/>
      <c r="G843" s="10"/>
      <c r="H843" s="29" t="str">
        <f>IFERROR(VLOOKUP(F843,'Jobs to Benchmark'!#REF!,1,FALSE),"")</f>
        <v/>
      </c>
      <c r="I843" s="15"/>
      <c r="J843" s="63"/>
      <c r="K843" s="63"/>
      <c r="L843" s="64"/>
      <c r="M843" s="65"/>
      <c r="N843" s="63"/>
      <c r="O843" s="66" t="str">
        <f>IFERROR(CompensationAnalysis[[#This Row],[Salary Band Average]]/CompensationAnalysis[[#This Row],[Target Market Salary]],"")</f>
        <v/>
      </c>
      <c r="P843" s="67" t="str">
        <f t="shared" si="36"/>
        <v/>
      </c>
      <c r="Q843" s="63">
        <f>IFERROR(CompensationAnalysis[[#This Row],[Current Base Salary]]-CompensationAnalysis[[#This Row],[Target Market Salary]],"")</f>
        <v>0</v>
      </c>
      <c r="R843" s="12"/>
      <c r="S843" s="63">
        <f t="shared" si="37"/>
        <v>0</v>
      </c>
      <c r="T843" s="63">
        <f>CompensationAnalysis[[#This Row],[Base Increase Amount $]]+CompensationAnalysis[[#This Row],[Current Base Salary]]</f>
        <v>0</v>
      </c>
      <c r="U843" s="67" t="str">
        <f>IFERROR(((CompensationAnalysis[[#This Row],[Current Base Salary]]+CompensationAnalysis[[#This Row],[Base Increase Amount $]]))/CompensationAnalysis[[#This Row],[Target Market Salary]],"")</f>
        <v/>
      </c>
      <c r="V843" s="28"/>
      <c r="X843" s="28"/>
    </row>
    <row r="844" spans="1:24" ht="13.8" x14ac:dyDescent="0.25">
      <c r="A844" s="8"/>
      <c r="B844" s="8"/>
      <c r="C844" s="8"/>
      <c r="D844" s="8"/>
      <c r="E844" s="8"/>
      <c r="F844" s="8"/>
      <c r="G844" s="10"/>
      <c r="H844" s="29" t="str">
        <f>IFERROR(VLOOKUP(F844,'Jobs to Benchmark'!#REF!,1,FALSE),"")</f>
        <v/>
      </c>
      <c r="I844" s="15"/>
      <c r="J844" s="63"/>
      <c r="K844" s="63"/>
      <c r="L844" s="64"/>
      <c r="M844" s="65"/>
      <c r="N844" s="63"/>
      <c r="O844" s="66" t="str">
        <f>IFERROR(CompensationAnalysis[[#This Row],[Salary Band Average]]/CompensationAnalysis[[#This Row],[Target Market Salary]],"")</f>
        <v/>
      </c>
      <c r="P844" s="67" t="str">
        <f t="shared" si="36"/>
        <v/>
      </c>
      <c r="Q844" s="63">
        <f>IFERROR(CompensationAnalysis[[#This Row],[Current Base Salary]]-CompensationAnalysis[[#This Row],[Target Market Salary]],"")</f>
        <v>0</v>
      </c>
      <c r="R844" s="12"/>
      <c r="S844" s="63">
        <f t="shared" si="37"/>
        <v>0</v>
      </c>
      <c r="T844" s="63">
        <f>CompensationAnalysis[[#This Row],[Base Increase Amount $]]+CompensationAnalysis[[#This Row],[Current Base Salary]]</f>
        <v>0</v>
      </c>
      <c r="U844" s="67" t="str">
        <f>IFERROR(((CompensationAnalysis[[#This Row],[Current Base Salary]]+CompensationAnalysis[[#This Row],[Base Increase Amount $]]))/CompensationAnalysis[[#This Row],[Target Market Salary]],"")</f>
        <v/>
      </c>
      <c r="V844" s="28"/>
      <c r="X844" s="28"/>
    </row>
    <row r="845" spans="1:24" ht="13.8" x14ac:dyDescent="0.25">
      <c r="A845" s="8"/>
      <c r="B845" s="8"/>
      <c r="C845" s="8"/>
      <c r="D845" s="8"/>
      <c r="E845" s="8"/>
      <c r="F845" s="8"/>
      <c r="G845" s="10"/>
      <c r="H845" s="29" t="str">
        <f>IFERROR(VLOOKUP(F845,'Jobs to Benchmark'!#REF!,1,FALSE),"")</f>
        <v/>
      </c>
      <c r="I845" s="15"/>
      <c r="J845" s="63"/>
      <c r="K845" s="63"/>
      <c r="L845" s="64"/>
      <c r="M845" s="65"/>
      <c r="N845" s="63"/>
      <c r="O845" s="66" t="str">
        <f>IFERROR(CompensationAnalysis[[#This Row],[Salary Band Average]]/CompensationAnalysis[[#This Row],[Target Market Salary]],"")</f>
        <v/>
      </c>
      <c r="P845" s="67" t="str">
        <f t="shared" si="36"/>
        <v/>
      </c>
      <c r="Q845" s="63">
        <f>IFERROR(CompensationAnalysis[[#This Row],[Current Base Salary]]-CompensationAnalysis[[#This Row],[Target Market Salary]],"")</f>
        <v>0</v>
      </c>
      <c r="R845" s="12"/>
      <c r="S845" s="63">
        <f t="shared" si="37"/>
        <v>0</v>
      </c>
      <c r="T845" s="63">
        <f>CompensationAnalysis[[#This Row],[Base Increase Amount $]]+CompensationAnalysis[[#This Row],[Current Base Salary]]</f>
        <v>0</v>
      </c>
      <c r="U845" s="67" t="str">
        <f>IFERROR(((CompensationAnalysis[[#This Row],[Current Base Salary]]+CompensationAnalysis[[#This Row],[Base Increase Amount $]]))/CompensationAnalysis[[#This Row],[Target Market Salary]],"")</f>
        <v/>
      </c>
      <c r="V845" s="28"/>
      <c r="X845" s="28"/>
    </row>
    <row r="846" spans="1:24" ht="13.8" x14ac:dyDescent="0.25">
      <c r="A846" s="8"/>
      <c r="B846" s="8"/>
      <c r="C846" s="8"/>
      <c r="D846" s="8"/>
      <c r="E846" s="8"/>
      <c r="F846" s="8"/>
      <c r="G846" s="10"/>
      <c r="H846" s="29" t="str">
        <f>IFERROR(VLOOKUP(F846,'Jobs to Benchmark'!#REF!,1,FALSE),"")</f>
        <v/>
      </c>
      <c r="I846" s="15"/>
      <c r="J846" s="63"/>
      <c r="K846" s="63"/>
      <c r="L846" s="64"/>
      <c r="M846" s="65"/>
      <c r="N846" s="63"/>
      <c r="O846" s="66" t="str">
        <f>IFERROR(CompensationAnalysis[[#This Row],[Salary Band Average]]/CompensationAnalysis[[#This Row],[Target Market Salary]],"")</f>
        <v/>
      </c>
      <c r="P846" s="67" t="str">
        <f t="shared" si="36"/>
        <v/>
      </c>
      <c r="Q846" s="63">
        <f>IFERROR(CompensationAnalysis[[#This Row],[Current Base Salary]]-CompensationAnalysis[[#This Row],[Target Market Salary]],"")</f>
        <v>0</v>
      </c>
      <c r="R846" s="12"/>
      <c r="S846" s="63">
        <f t="shared" si="37"/>
        <v>0</v>
      </c>
      <c r="T846" s="63">
        <f>CompensationAnalysis[[#This Row],[Base Increase Amount $]]+CompensationAnalysis[[#This Row],[Current Base Salary]]</f>
        <v>0</v>
      </c>
      <c r="U846" s="67" t="str">
        <f>IFERROR(((CompensationAnalysis[[#This Row],[Current Base Salary]]+CompensationAnalysis[[#This Row],[Base Increase Amount $]]))/CompensationAnalysis[[#This Row],[Target Market Salary]],"")</f>
        <v/>
      </c>
      <c r="V846" s="28"/>
      <c r="X846" s="28"/>
    </row>
    <row r="847" spans="1:24" ht="13.8" x14ac:dyDescent="0.25">
      <c r="A847" s="8"/>
      <c r="B847" s="8"/>
      <c r="C847" s="8"/>
      <c r="D847" s="8"/>
      <c r="E847" s="8"/>
      <c r="F847" s="8"/>
      <c r="G847" s="10"/>
      <c r="H847" s="29" t="str">
        <f>IFERROR(VLOOKUP(F847,'Jobs to Benchmark'!#REF!,1,FALSE),"")</f>
        <v/>
      </c>
      <c r="I847" s="15"/>
      <c r="J847" s="63"/>
      <c r="K847" s="63"/>
      <c r="L847" s="64"/>
      <c r="M847" s="65"/>
      <c r="N847" s="63"/>
      <c r="O847" s="66" t="str">
        <f>IFERROR(CompensationAnalysis[[#This Row],[Salary Band Average]]/CompensationAnalysis[[#This Row],[Target Market Salary]],"")</f>
        <v/>
      </c>
      <c r="P847" s="67" t="str">
        <f t="shared" si="36"/>
        <v/>
      </c>
      <c r="Q847" s="63">
        <f>IFERROR(CompensationAnalysis[[#This Row],[Current Base Salary]]-CompensationAnalysis[[#This Row],[Target Market Salary]],"")</f>
        <v>0</v>
      </c>
      <c r="R847" s="12"/>
      <c r="S847" s="63">
        <f t="shared" si="37"/>
        <v>0</v>
      </c>
      <c r="T847" s="63">
        <f>CompensationAnalysis[[#This Row],[Base Increase Amount $]]+CompensationAnalysis[[#This Row],[Current Base Salary]]</f>
        <v>0</v>
      </c>
      <c r="U847" s="67" t="str">
        <f>IFERROR(((CompensationAnalysis[[#This Row],[Current Base Salary]]+CompensationAnalysis[[#This Row],[Base Increase Amount $]]))/CompensationAnalysis[[#This Row],[Target Market Salary]],"")</f>
        <v/>
      </c>
      <c r="V847" s="28"/>
      <c r="X847" s="28"/>
    </row>
    <row r="848" spans="1:24" ht="13.8" x14ac:dyDescent="0.25">
      <c r="A848" s="8"/>
      <c r="B848" s="8"/>
      <c r="C848" s="8"/>
      <c r="D848" s="8"/>
      <c r="E848" s="8"/>
      <c r="F848" s="8"/>
      <c r="G848" s="10"/>
      <c r="H848" s="29" t="str">
        <f>IFERROR(VLOOKUP(F848,'Jobs to Benchmark'!#REF!,1,FALSE),"")</f>
        <v/>
      </c>
      <c r="I848" s="15"/>
      <c r="J848" s="63"/>
      <c r="K848" s="63"/>
      <c r="L848" s="64"/>
      <c r="M848" s="65"/>
      <c r="N848" s="63"/>
      <c r="O848" s="66" t="str">
        <f>IFERROR(CompensationAnalysis[[#This Row],[Salary Band Average]]/CompensationAnalysis[[#This Row],[Target Market Salary]],"")</f>
        <v/>
      </c>
      <c r="P848" s="67" t="str">
        <f t="shared" si="36"/>
        <v/>
      </c>
      <c r="Q848" s="63">
        <f>IFERROR(CompensationAnalysis[[#This Row],[Current Base Salary]]-CompensationAnalysis[[#This Row],[Target Market Salary]],"")</f>
        <v>0</v>
      </c>
      <c r="R848" s="12"/>
      <c r="S848" s="63">
        <f t="shared" si="37"/>
        <v>0</v>
      </c>
      <c r="T848" s="63">
        <f>CompensationAnalysis[[#This Row],[Base Increase Amount $]]+CompensationAnalysis[[#This Row],[Current Base Salary]]</f>
        <v>0</v>
      </c>
      <c r="U848" s="67" t="str">
        <f>IFERROR(((CompensationAnalysis[[#This Row],[Current Base Salary]]+CompensationAnalysis[[#This Row],[Base Increase Amount $]]))/CompensationAnalysis[[#This Row],[Target Market Salary]],"")</f>
        <v/>
      </c>
      <c r="V848" s="28"/>
      <c r="X848" s="28"/>
    </row>
    <row r="849" spans="1:24" ht="13.8" x14ac:dyDescent="0.25">
      <c r="A849" s="8"/>
      <c r="B849" s="8"/>
      <c r="C849" s="8"/>
      <c r="D849" s="8"/>
      <c r="E849" s="8"/>
      <c r="F849" s="8"/>
      <c r="G849" s="10"/>
      <c r="H849" s="29" t="str">
        <f>IFERROR(VLOOKUP(F849,'Jobs to Benchmark'!#REF!,1,FALSE),"")</f>
        <v/>
      </c>
      <c r="I849" s="15"/>
      <c r="J849" s="63"/>
      <c r="K849" s="63"/>
      <c r="L849" s="64"/>
      <c r="M849" s="65"/>
      <c r="N849" s="63"/>
      <c r="O849" s="66" t="str">
        <f>IFERROR(CompensationAnalysis[[#This Row],[Salary Band Average]]/CompensationAnalysis[[#This Row],[Target Market Salary]],"")</f>
        <v/>
      </c>
      <c r="P849" s="67" t="str">
        <f t="shared" si="36"/>
        <v/>
      </c>
      <c r="Q849" s="63">
        <f>IFERROR(CompensationAnalysis[[#This Row],[Current Base Salary]]-CompensationAnalysis[[#This Row],[Target Market Salary]],"")</f>
        <v>0</v>
      </c>
      <c r="R849" s="12"/>
      <c r="S849" s="63">
        <f t="shared" si="37"/>
        <v>0</v>
      </c>
      <c r="T849" s="63">
        <f>CompensationAnalysis[[#This Row],[Base Increase Amount $]]+CompensationAnalysis[[#This Row],[Current Base Salary]]</f>
        <v>0</v>
      </c>
      <c r="U849" s="67" t="str">
        <f>IFERROR(((CompensationAnalysis[[#This Row],[Current Base Salary]]+CompensationAnalysis[[#This Row],[Base Increase Amount $]]))/CompensationAnalysis[[#This Row],[Target Market Salary]],"")</f>
        <v/>
      </c>
      <c r="V849" s="28"/>
      <c r="X849" s="28"/>
    </row>
    <row r="850" spans="1:24" ht="13.8" x14ac:dyDescent="0.25">
      <c r="A850" s="8"/>
      <c r="B850" s="8"/>
      <c r="C850" s="8"/>
      <c r="D850" s="8"/>
      <c r="E850" s="8"/>
      <c r="F850" s="8"/>
      <c r="G850" s="10"/>
      <c r="H850" s="29" t="str">
        <f>IFERROR(VLOOKUP(F850,'Jobs to Benchmark'!#REF!,1,FALSE),"")</f>
        <v/>
      </c>
      <c r="I850" s="15"/>
      <c r="J850" s="63"/>
      <c r="K850" s="63"/>
      <c r="L850" s="64"/>
      <c r="M850" s="65"/>
      <c r="N850" s="63"/>
      <c r="O850" s="66" t="str">
        <f>IFERROR(CompensationAnalysis[[#This Row],[Salary Band Average]]/CompensationAnalysis[[#This Row],[Target Market Salary]],"")</f>
        <v/>
      </c>
      <c r="P850" s="67" t="str">
        <f t="shared" si="36"/>
        <v/>
      </c>
      <c r="Q850" s="63">
        <f>IFERROR(CompensationAnalysis[[#This Row],[Current Base Salary]]-CompensationAnalysis[[#This Row],[Target Market Salary]],"")</f>
        <v>0</v>
      </c>
      <c r="R850" s="12"/>
      <c r="S850" s="63">
        <f t="shared" si="37"/>
        <v>0</v>
      </c>
      <c r="T850" s="63">
        <f>CompensationAnalysis[[#This Row],[Base Increase Amount $]]+CompensationAnalysis[[#This Row],[Current Base Salary]]</f>
        <v>0</v>
      </c>
      <c r="U850" s="67" t="str">
        <f>IFERROR(((CompensationAnalysis[[#This Row],[Current Base Salary]]+CompensationAnalysis[[#This Row],[Base Increase Amount $]]))/CompensationAnalysis[[#This Row],[Target Market Salary]],"")</f>
        <v/>
      </c>
      <c r="V850" s="28"/>
      <c r="X850" s="28"/>
    </row>
    <row r="851" spans="1:24" ht="13.8" x14ac:dyDescent="0.25">
      <c r="A851" s="8"/>
      <c r="B851" s="8"/>
      <c r="C851" s="8"/>
      <c r="D851" s="8"/>
      <c r="E851" s="8"/>
      <c r="F851" s="8"/>
      <c r="G851" s="10"/>
      <c r="H851" s="29" t="str">
        <f>IFERROR(VLOOKUP(F851,'Jobs to Benchmark'!#REF!,1,FALSE),"")</f>
        <v/>
      </c>
      <c r="I851" s="15"/>
      <c r="J851" s="63"/>
      <c r="K851" s="63"/>
      <c r="L851" s="64"/>
      <c r="M851" s="65"/>
      <c r="N851" s="63"/>
      <c r="O851" s="66" t="str">
        <f>IFERROR(CompensationAnalysis[[#This Row],[Salary Band Average]]/CompensationAnalysis[[#This Row],[Target Market Salary]],"")</f>
        <v/>
      </c>
      <c r="P851" s="67" t="str">
        <f t="shared" si="36"/>
        <v/>
      </c>
      <c r="Q851" s="63">
        <f>IFERROR(CompensationAnalysis[[#This Row],[Current Base Salary]]-CompensationAnalysis[[#This Row],[Target Market Salary]],"")</f>
        <v>0</v>
      </c>
      <c r="R851" s="12"/>
      <c r="S851" s="63">
        <f t="shared" si="37"/>
        <v>0</v>
      </c>
      <c r="T851" s="63">
        <f>CompensationAnalysis[[#This Row],[Base Increase Amount $]]+CompensationAnalysis[[#This Row],[Current Base Salary]]</f>
        <v>0</v>
      </c>
      <c r="U851" s="67" t="str">
        <f>IFERROR(((CompensationAnalysis[[#This Row],[Current Base Salary]]+CompensationAnalysis[[#This Row],[Base Increase Amount $]]))/CompensationAnalysis[[#This Row],[Target Market Salary]],"")</f>
        <v/>
      </c>
      <c r="V851" s="28"/>
      <c r="X851" s="28"/>
    </row>
    <row r="852" spans="1:24" ht="13.8" x14ac:dyDescent="0.25">
      <c r="A852" s="8"/>
      <c r="B852" s="8"/>
      <c r="C852" s="8"/>
      <c r="D852" s="8"/>
      <c r="E852" s="8"/>
      <c r="F852" s="8"/>
      <c r="G852" s="10"/>
      <c r="H852" s="29" t="str">
        <f>IFERROR(VLOOKUP(F852,'Jobs to Benchmark'!#REF!,1,FALSE),"")</f>
        <v/>
      </c>
      <c r="I852" s="15"/>
      <c r="J852" s="63"/>
      <c r="K852" s="63"/>
      <c r="L852" s="64"/>
      <c r="M852" s="65"/>
      <c r="N852" s="63"/>
      <c r="O852" s="66" t="str">
        <f>IFERROR(CompensationAnalysis[[#This Row],[Salary Band Average]]/CompensationAnalysis[[#This Row],[Target Market Salary]],"")</f>
        <v/>
      </c>
      <c r="P852" s="67" t="str">
        <f t="shared" si="36"/>
        <v/>
      </c>
      <c r="Q852" s="63">
        <f>IFERROR(CompensationAnalysis[[#This Row],[Current Base Salary]]-CompensationAnalysis[[#This Row],[Target Market Salary]],"")</f>
        <v>0</v>
      </c>
      <c r="R852" s="12"/>
      <c r="S852" s="63">
        <f t="shared" si="37"/>
        <v>0</v>
      </c>
      <c r="T852" s="63">
        <f>CompensationAnalysis[[#This Row],[Base Increase Amount $]]+CompensationAnalysis[[#This Row],[Current Base Salary]]</f>
        <v>0</v>
      </c>
      <c r="U852" s="67" t="str">
        <f>IFERROR(((CompensationAnalysis[[#This Row],[Current Base Salary]]+CompensationAnalysis[[#This Row],[Base Increase Amount $]]))/CompensationAnalysis[[#This Row],[Target Market Salary]],"")</f>
        <v/>
      </c>
      <c r="V852" s="28"/>
      <c r="X852" s="28"/>
    </row>
    <row r="853" spans="1:24" ht="13.8" x14ac:dyDescent="0.25">
      <c r="A853" s="8"/>
      <c r="B853" s="8"/>
      <c r="C853" s="8"/>
      <c r="D853" s="8"/>
      <c r="E853" s="8"/>
      <c r="F853" s="8"/>
      <c r="G853" s="10"/>
      <c r="H853" s="29" t="str">
        <f>IFERROR(VLOOKUP(F853,'Jobs to Benchmark'!#REF!,1,FALSE),"")</f>
        <v/>
      </c>
      <c r="I853" s="15"/>
      <c r="J853" s="63"/>
      <c r="K853" s="63"/>
      <c r="L853" s="64"/>
      <c r="M853" s="65"/>
      <c r="N853" s="63"/>
      <c r="O853" s="66" t="str">
        <f>IFERROR(CompensationAnalysis[[#This Row],[Salary Band Average]]/CompensationAnalysis[[#This Row],[Target Market Salary]],"")</f>
        <v/>
      </c>
      <c r="P853" s="67" t="str">
        <f t="shared" si="36"/>
        <v/>
      </c>
      <c r="Q853" s="63">
        <f>IFERROR(CompensationAnalysis[[#This Row],[Current Base Salary]]-CompensationAnalysis[[#This Row],[Target Market Salary]],"")</f>
        <v>0</v>
      </c>
      <c r="R853" s="12"/>
      <c r="S853" s="63">
        <f t="shared" si="37"/>
        <v>0</v>
      </c>
      <c r="T853" s="63">
        <f>CompensationAnalysis[[#This Row],[Base Increase Amount $]]+CompensationAnalysis[[#This Row],[Current Base Salary]]</f>
        <v>0</v>
      </c>
      <c r="U853" s="67" t="str">
        <f>IFERROR(((CompensationAnalysis[[#This Row],[Current Base Salary]]+CompensationAnalysis[[#This Row],[Base Increase Amount $]]))/CompensationAnalysis[[#This Row],[Target Market Salary]],"")</f>
        <v/>
      </c>
      <c r="V853" s="28"/>
      <c r="X853" s="28"/>
    </row>
    <row r="854" spans="1:24" ht="13.8" x14ac:dyDescent="0.25">
      <c r="A854" s="8"/>
      <c r="B854" s="8"/>
      <c r="C854" s="8"/>
      <c r="D854" s="8"/>
      <c r="E854" s="8"/>
      <c r="F854" s="8"/>
      <c r="G854" s="10"/>
      <c r="H854" s="29" t="str">
        <f>IFERROR(VLOOKUP(F854,'Jobs to Benchmark'!#REF!,1,FALSE),"")</f>
        <v/>
      </c>
      <c r="I854" s="15"/>
      <c r="J854" s="63"/>
      <c r="K854" s="63"/>
      <c r="L854" s="64"/>
      <c r="M854" s="65"/>
      <c r="N854" s="63"/>
      <c r="O854" s="66" t="str">
        <f>IFERROR(CompensationAnalysis[[#This Row],[Salary Band Average]]/CompensationAnalysis[[#This Row],[Target Market Salary]],"")</f>
        <v/>
      </c>
      <c r="P854" s="67" t="str">
        <f t="shared" si="36"/>
        <v/>
      </c>
      <c r="Q854" s="63">
        <f>IFERROR(CompensationAnalysis[[#This Row],[Current Base Salary]]-CompensationAnalysis[[#This Row],[Target Market Salary]],"")</f>
        <v>0</v>
      </c>
      <c r="R854" s="12"/>
      <c r="S854" s="63">
        <f t="shared" si="37"/>
        <v>0</v>
      </c>
      <c r="T854" s="63">
        <f>CompensationAnalysis[[#This Row],[Base Increase Amount $]]+CompensationAnalysis[[#This Row],[Current Base Salary]]</f>
        <v>0</v>
      </c>
      <c r="U854" s="67" t="str">
        <f>IFERROR(((CompensationAnalysis[[#This Row],[Current Base Salary]]+CompensationAnalysis[[#This Row],[Base Increase Amount $]]))/CompensationAnalysis[[#This Row],[Target Market Salary]],"")</f>
        <v/>
      </c>
      <c r="V854" s="28"/>
      <c r="X854" s="28"/>
    </row>
    <row r="855" spans="1:24" ht="13.8" x14ac:dyDescent="0.25">
      <c r="A855" s="8"/>
      <c r="B855" s="8"/>
      <c r="C855" s="8"/>
      <c r="D855" s="8"/>
      <c r="E855" s="8"/>
      <c r="F855" s="8"/>
      <c r="G855" s="10"/>
      <c r="H855" s="29" t="str">
        <f>IFERROR(VLOOKUP(F855,'Jobs to Benchmark'!#REF!,1,FALSE),"")</f>
        <v/>
      </c>
      <c r="I855" s="15"/>
      <c r="J855" s="63"/>
      <c r="K855" s="63"/>
      <c r="L855" s="64"/>
      <c r="M855" s="65"/>
      <c r="N855" s="63"/>
      <c r="O855" s="66" t="str">
        <f>IFERROR(CompensationAnalysis[[#This Row],[Salary Band Average]]/CompensationAnalysis[[#This Row],[Target Market Salary]],"")</f>
        <v/>
      </c>
      <c r="P855" s="67" t="str">
        <f t="shared" si="36"/>
        <v/>
      </c>
      <c r="Q855" s="63">
        <f>IFERROR(CompensationAnalysis[[#This Row],[Current Base Salary]]-CompensationAnalysis[[#This Row],[Target Market Salary]],"")</f>
        <v>0</v>
      </c>
      <c r="R855" s="12"/>
      <c r="S855" s="63">
        <f t="shared" si="37"/>
        <v>0</v>
      </c>
      <c r="T855" s="63">
        <f>CompensationAnalysis[[#This Row],[Base Increase Amount $]]+CompensationAnalysis[[#This Row],[Current Base Salary]]</f>
        <v>0</v>
      </c>
      <c r="U855" s="67" t="str">
        <f>IFERROR(((CompensationAnalysis[[#This Row],[Current Base Salary]]+CompensationAnalysis[[#This Row],[Base Increase Amount $]]))/CompensationAnalysis[[#This Row],[Target Market Salary]],"")</f>
        <v/>
      </c>
      <c r="V855" s="28"/>
      <c r="X855" s="28"/>
    </row>
    <row r="856" spans="1:24" ht="13.8" x14ac:dyDescent="0.25">
      <c r="A856" s="8"/>
      <c r="B856" s="8"/>
      <c r="C856" s="8"/>
      <c r="D856" s="8"/>
      <c r="E856" s="8"/>
      <c r="F856" s="8"/>
      <c r="G856" s="10"/>
      <c r="H856" s="29" t="str">
        <f>IFERROR(VLOOKUP(F856,'Jobs to Benchmark'!#REF!,1,FALSE),"")</f>
        <v/>
      </c>
      <c r="I856" s="15"/>
      <c r="J856" s="63"/>
      <c r="K856" s="63"/>
      <c r="L856" s="64"/>
      <c r="M856" s="65"/>
      <c r="N856" s="63"/>
      <c r="O856" s="66" t="str">
        <f>IFERROR(CompensationAnalysis[[#This Row],[Salary Band Average]]/CompensationAnalysis[[#This Row],[Target Market Salary]],"")</f>
        <v/>
      </c>
      <c r="P856" s="67" t="str">
        <f t="shared" si="36"/>
        <v/>
      </c>
      <c r="Q856" s="63">
        <f>IFERROR(CompensationAnalysis[[#This Row],[Current Base Salary]]-CompensationAnalysis[[#This Row],[Target Market Salary]],"")</f>
        <v>0</v>
      </c>
      <c r="R856" s="12"/>
      <c r="S856" s="63">
        <f t="shared" si="37"/>
        <v>0</v>
      </c>
      <c r="T856" s="63">
        <f>CompensationAnalysis[[#This Row],[Base Increase Amount $]]+CompensationAnalysis[[#This Row],[Current Base Salary]]</f>
        <v>0</v>
      </c>
      <c r="U856" s="67" t="str">
        <f>IFERROR(((CompensationAnalysis[[#This Row],[Current Base Salary]]+CompensationAnalysis[[#This Row],[Base Increase Amount $]]))/CompensationAnalysis[[#This Row],[Target Market Salary]],"")</f>
        <v/>
      </c>
      <c r="V856" s="28"/>
      <c r="X856" s="28"/>
    </row>
    <row r="857" spans="1:24" ht="13.8" x14ac:dyDescent="0.25">
      <c r="A857" s="8"/>
      <c r="B857" s="8"/>
      <c r="C857" s="8"/>
      <c r="D857" s="8"/>
      <c r="E857" s="8"/>
      <c r="F857" s="8"/>
      <c r="G857" s="10"/>
      <c r="H857" s="29" t="str">
        <f>IFERROR(VLOOKUP(F857,'Jobs to Benchmark'!#REF!,1,FALSE),"")</f>
        <v/>
      </c>
      <c r="I857" s="15"/>
      <c r="J857" s="63"/>
      <c r="K857" s="63"/>
      <c r="L857" s="64"/>
      <c r="M857" s="65"/>
      <c r="N857" s="63"/>
      <c r="O857" s="66" t="str">
        <f>IFERROR(CompensationAnalysis[[#This Row],[Salary Band Average]]/CompensationAnalysis[[#This Row],[Target Market Salary]],"")</f>
        <v/>
      </c>
      <c r="P857" s="67" t="str">
        <f t="shared" si="36"/>
        <v/>
      </c>
      <c r="Q857" s="63">
        <f>IFERROR(CompensationAnalysis[[#This Row],[Current Base Salary]]-CompensationAnalysis[[#This Row],[Target Market Salary]],"")</f>
        <v>0</v>
      </c>
      <c r="R857" s="12"/>
      <c r="S857" s="63">
        <f t="shared" si="37"/>
        <v>0</v>
      </c>
      <c r="T857" s="63">
        <f>CompensationAnalysis[[#This Row],[Base Increase Amount $]]+CompensationAnalysis[[#This Row],[Current Base Salary]]</f>
        <v>0</v>
      </c>
      <c r="U857" s="67" t="str">
        <f>IFERROR(((CompensationAnalysis[[#This Row],[Current Base Salary]]+CompensationAnalysis[[#This Row],[Base Increase Amount $]]))/CompensationAnalysis[[#This Row],[Target Market Salary]],"")</f>
        <v/>
      </c>
      <c r="V857" s="28"/>
      <c r="X857" s="28"/>
    </row>
    <row r="858" spans="1:24" ht="13.8" x14ac:dyDescent="0.25">
      <c r="A858" s="8"/>
      <c r="B858" s="8"/>
      <c r="C858" s="8"/>
      <c r="D858" s="8"/>
      <c r="E858" s="8"/>
      <c r="F858" s="8"/>
      <c r="G858" s="10"/>
      <c r="H858" s="29" t="str">
        <f>IFERROR(VLOOKUP(F858,'Jobs to Benchmark'!#REF!,1,FALSE),"")</f>
        <v/>
      </c>
      <c r="I858" s="15"/>
      <c r="J858" s="63"/>
      <c r="K858" s="63"/>
      <c r="L858" s="64"/>
      <c r="M858" s="65"/>
      <c r="N858" s="63"/>
      <c r="O858" s="66" t="str">
        <f>IFERROR(CompensationAnalysis[[#This Row],[Salary Band Average]]/CompensationAnalysis[[#This Row],[Target Market Salary]],"")</f>
        <v/>
      </c>
      <c r="P858" s="67" t="str">
        <f t="shared" si="36"/>
        <v/>
      </c>
      <c r="Q858" s="63">
        <f>IFERROR(CompensationAnalysis[[#This Row],[Current Base Salary]]-CompensationAnalysis[[#This Row],[Target Market Salary]],"")</f>
        <v>0</v>
      </c>
      <c r="R858" s="12"/>
      <c r="S858" s="63">
        <f t="shared" si="37"/>
        <v>0</v>
      </c>
      <c r="T858" s="63">
        <f>CompensationAnalysis[[#This Row],[Base Increase Amount $]]+CompensationAnalysis[[#This Row],[Current Base Salary]]</f>
        <v>0</v>
      </c>
      <c r="U858" s="67" t="str">
        <f>IFERROR(((CompensationAnalysis[[#This Row],[Current Base Salary]]+CompensationAnalysis[[#This Row],[Base Increase Amount $]]))/CompensationAnalysis[[#This Row],[Target Market Salary]],"")</f>
        <v/>
      </c>
      <c r="V858" s="28"/>
      <c r="X858" s="28"/>
    </row>
    <row r="859" spans="1:24" ht="13.8" x14ac:dyDescent="0.25">
      <c r="A859" s="8"/>
      <c r="B859" s="8"/>
      <c r="C859" s="8"/>
      <c r="D859" s="8"/>
      <c r="E859" s="8"/>
      <c r="F859" s="8"/>
      <c r="G859" s="10"/>
      <c r="H859" s="29" t="str">
        <f>IFERROR(VLOOKUP(F859,'Jobs to Benchmark'!#REF!,1,FALSE),"")</f>
        <v/>
      </c>
      <c r="I859" s="15"/>
      <c r="J859" s="63"/>
      <c r="K859" s="63"/>
      <c r="L859" s="64"/>
      <c r="M859" s="65"/>
      <c r="N859" s="63"/>
      <c r="O859" s="66" t="str">
        <f>IFERROR(CompensationAnalysis[[#This Row],[Salary Band Average]]/CompensationAnalysis[[#This Row],[Target Market Salary]],"")</f>
        <v/>
      </c>
      <c r="P859" s="67" t="str">
        <f t="shared" si="36"/>
        <v/>
      </c>
      <c r="Q859" s="63">
        <f>IFERROR(CompensationAnalysis[[#This Row],[Current Base Salary]]-CompensationAnalysis[[#This Row],[Target Market Salary]],"")</f>
        <v>0</v>
      </c>
      <c r="R859" s="12"/>
      <c r="S859" s="63">
        <f t="shared" si="37"/>
        <v>0</v>
      </c>
      <c r="T859" s="63">
        <f>CompensationAnalysis[[#This Row],[Base Increase Amount $]]+CompensationAnalysis[[#This Row],[Current Base Salary]]</f>
        <v>0</v>
      </c>
      <c r="U859" s="67" t="str">
        <f>IFERROR(((CompensationAnalysis[[#This Row],[Current Base Salary]]+CompensationAnalysis[[#This Row],[Base Increase Amount $]]))/CompensationAnalysis[[#This Row],[Target Market Salary]],"")</f>
        <v/>
      </c>
      <c r="V859" s="28"/>
      <c r="X859" s="28"/>
    </row>
    <row r="860" spans="1:24" ht="13.8" x14ac:dyDescent="0.25">
      <c r="A860" s="8"/>
      <c r="B860" s="8"/>
      <c r="C860" s="8"/>
      <c r="D860" s="8"/>
      <c r="E860" s="8"/>
      <c r="F860" s="8"/>
      <c r="G860" s="10"/>
      <c r="H860" s="29" t="str">
        <f>IFERROR(VLOOKUP(F860,'Jobs to Benchmark'!#REF!,1,FALSE),"")</f>
        <v/>
      </c>
      <c r="I860" s="15"/>
      <c r="J860" s="63"/>
      <c r="K860" s="63"/>
      <c r="L860" s="64"/>
      <c r="M860" s="65"/>
      <c r="N860" s="63"/>
      <c r="O860" s="66" t="str">
        <f>IFERROR(CompensationAnalysis[[#This Row],[Salary Band Average]]/CompensationAnalysis[[#This Row],[Target Market Salary]],"")</f>
        <v/>
      </c>
      <c r="P860" s="67" t="str">
        <f t="shared" si="36"/>
        <v/>
      </c>
      <c r="Q860" s="63">
        <f>IFERROR(CompensationAnalysis[[#This Row],[Current Base Salary]]-CompensationAnalysis[[#This Row],[Target Market Salary]],"")</f>
        <v>0</v>
      </c>
      <c r="R860" s="12"/>
      <c r="S860" s="63">
        <f t="shared" si="37"/>
        <v>0</v>
      </c>
      <c r="T860" s="63">
        <f>CompensationAnalysis[[#This Row],[Base Increase Amount $]]+CompensationAnalysis[[#This Row],[Current Base Salary]]</f>
        <v>0</v>
      </c>
      <c r="U860" s="67" t="str">
        <f>IFERROR(((CompensationAnalysis[[#This Row],[Current Base Salary]]+CompensationAnalysis[[#This Row],[Base Increase Amount $]]))/CompensationAnalysis[[#This Row],[Target Market Salary]],"")</f>
        <v/>
      </c>
      <c r="V860" s="28"/>
      <c r="X860" s="28"/>
    </row>
    <row r="861" spans="1:24" ht="13.8" x14ac:dyDescent="0.25">
      <c r="A861" s="8"/>
      <c r="B861" s="8"/>
      <c r="C861" s="8"/>
      <c r="D861" s="8"/>
      <c r="E861" s="8"/>
      <c r="F861" s="8"/>
      <c r="G861" s="10"/>
      <c r="H861" s="29" t="str">
        <f>IFERROR(VLOOKUP(F861,'Jobs to Benchmark'!#REF!,1,FALSE),"")</f>
        <v/>
      </c>
      <c r="I861" s="15"/>
      <c r="J861" s="63"/>
      <c r="K861" s="63"/>
      <c r="L861" s="64"/>
      <c r="M861" s="65"/>
      <c r="N861" s="63"/>
      <c r="O861" s="66" t="str">
        <f>IFERROR(CompensationAnalysis[[#This Row],[Salary Band Average]]/CompensationAnalysis[[#This Row],[Target Market Salary]],"")</f>
        <v/>
      </c>
      <c r="P861" s="67" t="str">
        <f t="shared" si="36"/>
        <v/>
      </c>
      <c r="Q861" s="63">
        <f>IFERROR(CompensationAnalysis[[#This Row],[Current Base Salary]]-CompensationAnalysis[[#This Row],[Target Market Salary]],"")</f>
        <v>0</v>
      </c>
      <c r="R861" s="12"/>
      <c r="S861" s="63">
        <f t="shared" si="37"/>
        <v>0</v>
      </c>
      <c r="T861" s="63">
        <f>CompensationAnalysis[[#This Row],[Base Increase Amount $]]+CompensationAnalysis[[#This Row],[Current Base Salary]]</f>
        <v>0</v>
      </c>
      <c r="U861" s="67" t="str">
        <f>IFERROR(((CompensationAnalysis[[#This Row],[Current Base Salary]]+CompensationAnalysis[[#This Row],[Base Increase Amount $]]))/CompensationAnalysis[[#This Row],[Target Market Salary]],"")</f>
        <v/>
      </c>
      <c r="V861" s="28"/>
      <c r="X861" s="28"/>
    </row>
    <row r="862" spans="1:24" ht="13.8" x14ac:dyDescent="0.25">
      <c r="A862" s="8"/>
      <c r="B862" s="8"/>
      <c r="C862" s="8"/>
      <c r="D862" s="8"/>
      <c r="E862" s="8"/>
      <c r="F862" s="8"/>
      <c r="G862" s="10"/>
      <c r="H862" s="29" t="str">
        <f>IFERROR(VLOOKUP(F862,'Jobs to Benchmark'!#REF!,1,FALSE),"")</f>
        <v/>
      </c>
      <c r="I862" s="15"/>
      <c r="J862" s="63"/>
      <c r="K862" s="63"/>
      <c r="L862" s="64"/>
      <c r="M862" s="65"/>
      <c r="N862" s="63"/>
      <c r="O862" s="66" t="str">
        <f>IFERROR(CompensationAnalysis[[#This Row],[Salary Band Average]]/CompensationAnalysis[[#This Row],[Target Market Salary]],"")</f>
        <v/>
      </c>
      <c r="P862" s="67" t="str">
        <f t="shared" si="36"/>
        <v/>
      </c>
      <c r="Q862" s="63">
        <f>IFERROR(CompensationAnalysis[[#This Row],[Current Base Salary]]-CompensationAnalysis[[#This Row],[Target Market Salary]],"")</f>
        <v>0</v>
      </c>
      <c r="R862" s="12"/>
      <c r="S862" s="63">
        <f t="shared" si="37"/>
        <v>0</v>
      </c>
      <c r="T862" s="63">
        <f>CompensationAnalysis[[#This Row],[Base Increase Amount $]]+CompensationAnalysis[[#This Row],[Current Base Salary]]</f>
        <v>0</v>
      </c>
      <c r="U862" s="67" t="str">
        <f>IFERROR(((CompensationAnalysis[[#This Row],[Current Base Salary]]+CompensationAnalysis[[#This Row],[Base Increase Amount $]]))/CompensationAnalysis[[#This Row],[Target Market Salary]],"")</f>
        <v/>
      </c>
      <c r="V862" s="28"/>
      <c r="X862" s="28"/>
    </row>
    <row r="863" spans="1:24" ht="13.8" x14ac:dyDescent="0.25">
      <c r="A863" s="8"/>
      <c r="B863" s="8"/>
      <c r="C863" s="8"/>
      <c r="D863" s="8"/>
      <c r="E863" s="8"/>
      <c r="F863" s="8"/>
      <c r="G863" s="10"/>
      <c r="H863" s="29" t="str">
        <f>IFERROR(VLOOKUP(F863,'Jobs to Benchmark'!#REF!,1,FALSE),"")</f>
        <v/>
      </c>
      <c r="I863" s="15"/>
      <c r="J863" s="63"/>
      <c r="K863" s="63"/>
      <c r="L863" s="64"/>
      <c r="M863" s="65"/>
      <c r="N863" s="63"/>
      <c r="O863" s="66" t="str">
        <f>IFERROR(CompensationAnalysis[[#This Row],[Salary Band Average]]/CompensationAnalysis[[#This Row],[Target Market Salary]],"")</f>
        <v/>
      </c>
      <c r="P863" s="67" t="str">
        <f t="shared" si="36"/>
        <v/>
      </c>
      <c r="Q863" s="63">
        <f>IFERROR(CompensationAnalysis[[#This Row],[Current Base Salary]]-CompensationAnalysis[[#This Row],[Target Market Salary]],"")</f>
        <v>0</v>
      </c>
      <c r="R863" s="12"/>
      <c r="S863" s="63">
        <f t="shared" si="37"/>
        <v>0</v>
      </c>
      <c r="T863" s="63">
        <f>CompensationAnalysis[[#This Row],[Base Increase Amount $]]+CompensationAnalysis[[#This Row],[Current Base Salary]]</f>
        <v>0</v>
      </c>
      <c r="U863" s="67" t="str">
        <f>IFERROR(((CompensationAnalysis[[#This Row],[Current Base Salary]]+CompensationAnalysis[[#This Row],[Base Increase Amount $]]))/CompensationAnalysis[[#This Row],[Target Market Salary]],"")</f>
        <v/>
      </c>
      <c r="V863" s="28"/>
      <c r="X863" s="28"/>
    </row>
    <row r="864" spans="1:24" ht="13.8" x14ac:dyDescent="0.25">
      <c r="A864" s="8"/>
      <c r="B864" s="8"/>
      <c r="C864" s="8"/>
      <c r="D864" s="8"/>
      <c r="E864" s="8"/>
      <c r="F864" s="8"/>
      <c r="G864" s="10"/>
      <c r="H864" s="29" t="str">
        <f>IFERROR(VLOOKUP(F864,'Jobs to Benchmark'!#REF!,1,FALSE),"")</f>
        <v/>
      </c>
      <c r="I864" s="15"/>
      <c r="J864" s="63"/>
      <c r="K864" s="63"/>
      <c r="L864" s="64"/>
      <c r="M864" s="65"/>
      <c r="N864" s="63"/>
      <c r="O864" s="66" t="str">
        <f>IFERROR(CompensationAnalysis[[#This Row],[Salary Band Average]]/CompensationAnalysis[[#This Row],[Target Market Salary]],"")</f>
        <v/>
      </c>
      <c r="P864" s="67" t="str">
        <f t="shared" si="36"/>
        <v/>
      </c>
      <c r="Q864" s="63">
        <f>IFERROR(CompensationAnalysis[[#This Row],[Current Base Salary]]-CompensationAnalysis[[#This Row],[Target Market Salary]],"")</f>
        <v>0</v>
      </c>
      <c r="R864" s="12"/>
      <c r="S864" s="63">
        <f t="shared" si="37"/>
        <v>0</v>
      </c>
      <c r="T864" s="63">
        <f>CompensationAnalysis[[#This Row],[Base Increase Amount $]]+CompensationAnalysis[[#This Row],[Current Base Salary]]</f>
        <v>0</v>
      </c>
      <c r="U864" s="67" t="str">
        <f>IFERROR(((CompensationAnalysis[[#This Row],[Current Base Salary]]+CompensationAnalysis[[#This Row],[Base Increase Amount $]]))/CompensationAnalysis[[#This Row],[Target Market Salary]],"")</f>
        <v/>
      </c>
      <c r="V864" s="28"/>
      <c r="X864" s="28"/>
    </row>
    <row r="865" spans="1:24" ht="13.8" x14ac:dyDescent="0.25">
      <c r="A865" s="8"/>
      <c r="B865" s="8"/>
      <c r="C865" s="8"/>
      <c r="D865" s="8"/>
      <c r="E865" s="8"/>
      <c r="F865" s="8"/>
      <c r="G865" s="10"/>
      <c r="H865" s="29" t="str">
        <f>IFERROR(VLOOKUP(F865,'Jobs to Benchmark'!#REF!,1,FALSE),"")</f>
        <v/>
      </c>
      <c r="I865" s="15"/>
      <c r="J865" s="63"/>
      <c r="K865" s="63"/>
      <c r="L865" s="64"/>
      <c r="M865" s="65"/>
      <c r="N865" s="63"/>
      <c r="O865" s="66" t="str">
        <f>IFERROR(CompensationAnalysis[[#This Row],[Salary Band Average]]/CompensationAnalysis[[#This Row],[Target Market Salary]],"")</f>
        <v/>
      </c>
      <c r="P865" s="67" t="str">
        <f t="shared" si="36"/>
        <v/>
      </c>
      <c r="Q865" s="63">
        <f>IFERROR(CompensationAnalysis[[#This Row],[Current Base Salary]]-CompensationAnalysis[[#This Row],[Target Market Salary]],"")</f>
        <v>0</v>
      </c>
      <c r="R865" s="12"/>
      <c r="S865" s="63">
        <f t="shared" si="37"/>
        <v>0</v>
      </c>
      <c r="T865" s="63">
        <f>CompensationAnalysis[[#This Row],[Base Increase Amount $]]+CompensationAnalysis[[#This Row],[Current Base Salary]]</f>
        <v>0</v>
      </c>
      <c r="U865" s="67" t="str">
        <f>IFERROR(((CompensationAnalysis[[#This Row],[Current Base Salary]]+CompensationAnalysis[[#This Row],[Base Increase Amount $]]))/CompensationAnalysis[[#This Row],[Target Market Salary]],"")</f>
        <v/>
      </c>
      <c r="V865" s="28"/>
      <c r="X865" s="28"/>
    </row>
    <row r="866" spans="1:24" ht="13.8" x14ac:dyDescent="0.25">
      <c r="A866" s="8"/>
      <c r="B866" s="8"/>
      <c r="C866" s="8"/>
      <c r="D866" s="8"/>
      <c r="E866" s="8"/>
      <c r="F866" s="8"/>
      <c r="G866" s="10"/>
      <c r="H866" s="29" t="str">
        <f>IFERROR(VLOOKUP(F866,'Jobs to Benchmark'!#REF!,1,FALSE),"")</f>
        <v/>
      </c>
      <c r="I866" s="15"/>
      <c r="J866" s="63"/>
      <c r="K866" s="63"/>
      <c r="L866" s="64"/>
      <c r="M866" s="65"/>
      <c r="N866" s="63"/>
      <c r="O866" s="66" t="str">
        <f>IFERROR(CompensationAnalysis[[#This Row],[Salary Band Average]]/CompensationAnalysis[[#This Row],[Target Market Salary]],"")</f>
        <v/>
      </c>
      <c r="P866" s="67" t="str">
        <f t="shared" si="36"/>
        <v/>
      </c>
      <c r="Q866" s="63">
        <f>IFERROR(CompensationAnalysis[[#This Row],[Current Base Salary]]-CompensationAnalysis[[#This Row],[Target Market Salary]],"")</f>
        <v>0</v>
      </c>
      <c r="R866" s="12"/>
      <c r="S866" s="63">
        <f t="shared" si="37"/>
        <v>0</v>
      </c>
      <c r="T866" s="63">
        <f>CompensationAnalysis[[#This Row],[Base Increase Amount $]]+CompensationAnalysis[[#This Row],[Current Base Salary]]</f>
        <v>0</v>
      </c>
      <c r="U866" s="67" t="str">
        <f>IFERROR(((CompensationAnalysis[[#This Row],[Current Base Salary]]+CompensationAnalysis[[#This Row],[Base Increase Amount $]]))/CompensationAnalysis[[#This Row],[Target Market Salary]],"")</f>
        <v/>
      </c>
      <c r="V866" s="28"/>
      <c r="X866" s="28"/>
    </row>
    <row r="867" spans="1:24" ht="13.8" x14ac:dyDescent="0.25">
      <c r="A867" s="8"/>
      <c r="B867" s="8"/>
      <c r="C867" s="8"/>
      <c r="D867" s="8"/>
      <c r="E867" s="8"/>
      <c r="F867" s="8"/>
      <c r="G867" s="10"/>
      <c r="H867" s="29" t="str">
        <f>IFERROR(VLOOKUP(F867,'Jobs to Benchmark'!#REF!,1,FALSE),"")</f>
        <v/>
      </c>
      <c r="I867" s="15"/>
      <c r="J867" s="63"/>
      <c r="K867" s="63"/>
      <c r="L867" s="64"/>
      <c r="M867" s="65"/>
      <c r="N867" s="63"/>
      <c r="O867" s="66" t="str">
        <f>IFERROR(CompensationAnalysis[[#This Row],[Salary Band Average]]/CompensationAnalysis[[#This Row],[Target Market Salary]],"")</f>
        <v/>
      </c>
      <c r="P867" s="67" t="str">
        <f t="shared" si="36"/>
        <v/>
      </c>
      <c r="Q867" s="63">
        <f>IFERROR(CompensationAnalysis[[#This Row],[Current Base Salary]]-CompensationAnalysis[[#This Row],[Target Market Salary]],"")</f>
        <v>0</v>
      </c>
      <c r="R867" s="12"/>
      <c r="S867" s="63">
        <f t="shared" si="37"/>
        <v>0</v>
      </c>
      <c r="T867" s="63">
        <f>CompensationAnalysis[[#This Row],[Base Increase Amount $]]+CompensationAnalysis[[#This Row],[Current Base Salary]]</f>
        <v>0</v>
      </c>
      <c r="U867" s="67" t="str">
        <f>IFERROR(((CompensationAnalysis[[#This Row],[Current Base Salary]]+CompensationAnalysis[[#This Row],[Base Increase Amount $]]))/CompensationAnalysis[[#This Row],[Target Market Salary]],"")</f>
        <v/>
      </c>
      <c r="V867" s="28"/>
      <c r="X867" s="28"/>
    </row>
    <row r="868" spans="1:24" ht="13.8" x14ac:dyDescent="0.25">
      <c r="A868" s="8"/>
      <c r="B868" s="8"/>
      <c r="C868" s="8"/>
      <c r="D868" s="8"/>
      <c r="E868" s="8"/>
      <c r="F868" s="8"/>
      <c r="G868" s="10"/>
      <c r="H868" s="29" t="str">
        <f>IFERROR(VLOOKUP(F868,'Jobs to Benchmark'!#REF!,1,FALSE),"")</f>
        <v/>
      </c>
      <c r="I868" s="15"/>
      <c r="J868" s="63"/>
      <c r="K868" s="63"/>
      <c r="L868" s="64"/>
      <c r="M868" s="65"/>
      <c r="N868" s="63"/>
      <c r="O868" s="66" t="str">
        <f>IFERROR(CompensationAnalysis[[#This Row],[Salary Band Average]]/CompensationAnalysis[[#This Row],[Target Market Salary]],"")</f>
        <v/>
      </c>
      <c r="P868" s="67" t="str">
        <f t="shared" si="36"/>
        <v/>
      </c>
      <c r="Q868" s="63">
        <f>IFERROR(CompensationAnalysis[[#This Row],[Current Base Salary]]-CompensationAnalysis[[#This Row],[Target Market Salary]],"")</f>
        <v>0</v>
      </c>
      <c r="R868" s="12"/>
      <c r="S868" s="63">
        <f t="shared" si="37"/>
        <v>0</v>
      </c>
      <c r="T868" s="63">
        <f>CompensationAnalysis[[#This Row],[Base Increase Amount $]]+CompensationAnalysis[[#This Row],[Current Base Salary]]</f>
        <v>0</v>
      </c>
      <c r="U868" s="67" t="str">
        <f>IFERROR(((CompensationAnalysis[[#This Row],[Current Base Salary]]+CompensationAnalysis[[#This Row],[Base Increase Amount $]]))/CompensationAnalysis[[#This Row],[Target Market Salary]],"")</f>
        <v/>
      </c>
      <c r="V868" s="28"/>
      <c r="X868" s="28"/>
    </row>
    <row r="869" spans="1:24" ht="13.8" x14ac:dyDescent="0.25">
      <c r="A869" s="8"/>
      <c r="B869" s="8"/>
      <c r="C869" s="8"/>
      <c r="D869" s="8"/>
      <c r="E869" s="8"/>
      <c r="F869" s="8"/>
      <c r="G869" s="10"/>
      <c r="H869" s="29" t="str">
        <f>IFERROR(VLOOKUP(F869,'Jobs to Benchmark'!#REF!,1,FALSE),"")</f>
        <v/>
      </c>
      <c r="I869" s="15"/>
      <c r="J869" s="63"/>
      <c r="K869" s="63"/>
      <c r="L869" s="64"/>
      <c r="M869" s="65"/>
      <c r="N869" s="63"/>
      <c r="O869" s="66" t="str">
        <f>IFERROR(CompensationAnalysis[[#This Row],[Salary Band Average]]/CompensationAnalysis[[#This Row],[Target Market Salary]],"")</f>
        <v/>
      </c>
      <c r="P869" s="67" t="str">
        <f t="shared" si="36"/>
        <v/>
      </c>
      <c r="Q869" s="63">
        <f>IFERROR(CompensationAnalysis[[#This Row],[Current Base Salary]]-CompensationAnalysis[[#This Row],[Target Market Salary]],"")</f>
        <v>0</v>
      </c>
      <c r="R869" s="12"/>
      <c r="S869" s="63">
        <f t="shared" si="37"/>
        <v>0</v>
      </c>
      <c r="T869" s="63">
        <f>CompensationAnalysis[[#This Row],[Base Increase Amount $]]+CompensationAnalysis[[#This Row],[Current Base Salary]]</f>
        <v>0</v>
      </c>
      <c r="U869" s="67" t="str">
        <f>IFERROR(((CompensationAnalysis[[#This Row],[Current Base Salary]]+CompensationAnalysis[[#This Row],[Base Increase Amount $]]))/CompensationAnalysis[[#This Row],[Target Market Salary]],"")</f>
        <v/>
      </c>
      <c r="V869" s="28"/>
      <c r="X869" s="28"/>
    </row>
    <row r="870" spans="1:24" ht="13.8" x14ac:dyDescent="0.25">
      <c r="A870" s="8"/>
      <c r="B870" s="8"/>
      <c r="C870" s="8"/>
      <c r="D870" s="8"/>
      <c r="E870" s="8"/>
      <c r="F870" s="8"/>
      <c r="G870" s="10"/>
      <c r="H870" s="29" t="str">
        <f>IFERROR(VLOOKUP(F870,'Jobs to Benchmark'!#REF!,1,FALSE),"")</f>
        <v/>
      </c>
      <c r="I870" s="15"/>
      <c r="J870" s="63"/>
      <c r="K870" s="63"/>
      <c r="L870" s="64"/>
      <c r="M870" s="65"/>
      <c r="N870" s="63"/>
      <c r="O870" s="66" t="str">
        <f>IFERROR(CompensationAnalysis[[#This Row],[Salary Band Average]]/CompensationAnalysis[[#This Row],[Target Market Salary]],"")</f>
        <v/>
      </c>
      <c r="P870" s="67" t="str">
        <f t="shared" si="36"/>
        <v/>
      </c>
      <c r="Q870" s="63">
        <f>IFERROR(CompensationAnalysis[[#This Row],[Current Base Salary]]-CompensationAnalysis[[#This Row],[Target Market Salary]],"")</f>
        <v>0</v>
      </c>
      <c r="R870" s="12"/>
      <c r="S870" s="63">
        <f t="shared" si="37"/>
        <v>0</v>
      </c>
      <c r="T870" s="63">
        <f>CompensationAnalysis[[#This Row],[Base Increase Amount $]]+CompensationAnalysis[[#This Row],[Current Base Salary]]</f>
        <v>0</v>
      </c>
      <c r="U870" s="67" t="str">
        <f>IFERROR(((CompensationAnalysis[[#This Row],[Current Base Salary]]+CompensationAnalysis[[#This Row],[Base Increase Amount $]]))/CompensationAnalysis[[#This Row],[Target Market Salary]],"")</f>
        <v/>
      </c>
      <c r="V870" s="28"/>
      <c r="X870" s="28"/>
    </row>
    <row r="871" spans="1:24" ht="13.8" x14ac:dyDescent="0.25">
      <c r="A871" s="8"/>
      <c r="B871" s="8"/>
      <c r="C871" s="8"/>
      <c r="D871" s="8"/>
      <c r="E871" s="8"/>
      <c r="F871" s="8"/>
      <c r="G871" s="10"/>
      <c r="H871" s="29" t="str">
        <f>IFERROR(VLOOKUP(F871,'Jobs to Benchmark'!#REF!,1,FALSE),"")</f>
        <v/>
      </c>
      <c r="I871" s="15"/>
      <c r="J871" s="63"/>
      <c r="K871" s="63"/>
      <c r="L871" s="64"/>
      <c r="M871" s="65"/>
      <c r="N871" s="63"/>
      <c r="O871" s="66" t="str">
        <f>IFERROR(CompensationAnalysis[[#This Row],[Salary Band Average]]/CompensationAnalysis[[#This Row],[Target Market Salary]],"")</f>
        <v/>
      </c>
      <c r="P871" s="67" t="str">
        <f t="shared" si="36"/>
        <v/>
      </c>
      <c r="Q871" s="63">
        <f>IFERROR(CompensationAnalysis[[#This Row],[Current Base Salary]]-CompensationAnalysis[[#This Row],[Target Market Salary]],"")</f>
        <v>0</v>
      </c>
      <c r="R871" s="12"/>
      <c r="S871" s="63">
        <f t="shared" si="37"/>
        <v>0</v>
      </c>
      <c r="T871" s="63">
        <f>CompensationAnalysis[[#This Row],[Base Increase Amount $]]+CompensationAnalysis[[#This Row],[Current Base Salary]]</f>
        <v>0</v>
      </c>
      <c r="U871" s="67" t="str">
        <f>IFERROR(((CompensationAnalysis[[#This Row],[Current Base Salary]]+CompensationAnalysis[[#This Row],[Base Increase Amount $]]))/CompensationAnalysis[[#This Row],[Target Market Salary]],"")</f>
        <v/>
      </c>
      <c r="V871" s="28"/>
      <c r="X871" s="28"/>
    </row>
    <row r="872" spans="1:24" ht="13.8" x14ac:dyDescent="0.25">
      <c r="A872" s="8"/>
      <c r="B872" s="8"/>
      <c r="C872" s="8"/>
      <c r="D872" s="8"/>
      <c r="E872" s="8"/>
      <c r="F872" s="8"/>
      <c r="G872" s="10"/>
      <c r="H872" s="29" t="str">
        <f>IFERROR(VLOOKUP(F872,'Jobs to Benchmark'!#REF!,1,FALSE),"")</f>
        <v/>
      </c>
      <c r="I872" s="15"/>
      <c r="J872" s="63"/>
      <c r="K872" s="63"/>
      <c r="L872" s="64"/>
      <c r="M872" s="65"/>
      <c r="N872" s="63"/>
      <c r="O872" s="66" t="str">
        <f>IFERROR(CompensationAnalysis[[#This Row],[Salary Band Average]]/CompensationAnalysis[[#This Row],[Target Market Salary]],"")</f>
        <v/>
      </c>
      <c r="P872" s="67" t="str">
        <f t="shared" si="36"/>
        <v/>
      </c>
      <c r="Q872" s="63">
        <f>IFERROR(CompensationAnalysis[[#This Row],[Current Base Salary]]-CompensationAnalysis[[#This Row],[Target Market Salary]],"")</f>
        <v>0</v>
      </c>
      <c r="R872" s="12"/>
      <c r="S872" s="63">
        <f t="shared" si="37"/>
        <v>0</v>
      </c>
      <c r="T872" s="63">
        <f>CompensationAnalysis[[#This Row],[Base Increase Amount $]]+CompensationAnalysis[[#This Row],[Current Base Salary]]</f>
        <v>0</v>
      </c>
      <c r="U872" s="67" t="str">
        <f>IFERROR(((CompensationAnalysis[[#This Row],[Current Base Salary]]+CompensationAnalysis[[#This Row],[Base Increase Amount $]]))/CompensationAnalysis[[#This Row],[Target Market Salary]],"")</f>
        <v/>
      </c>
      <c r="V872" s="28"/>
      <c r="X872" s="28"/>
    </row>
    <row r="873" spans="1:24" ht="13.8" x14ac:dyDescent="0.25">
      <c r="A873" s="8"/>
      <c r="B873" s="8"/>
      <c r="C873" s="8"/>
      <c r="D873" s="8"/>
      <c r="E873" s="8"/>
      <c r="F873" s="8"/>
      <c r="G873" s="10"/>
      <c r="H873" s="29" t="str">
        <f>IFERROR(VLOOKUP(F873,'Jobs to Benchmark'!#REF!,1,FALSE),"")</f>
        <v/>
      </c>
      <c r="I873" s="15"/>
      <c r="J873" s="63"/>
      <c r="K873" s="63"/>
      <c r="L873" s="64"/>
      <c r="M873" s="65"/>
      <c r="N873" s="63"/>
      <c r="O873" s="66" t="str">
        <f>IFERROR(CompensationAnalysis[[#This Row],[Salary Band Average]]/CompensationAnalysis[[#This Row],[Target Market Salary]],"")</f>
        <v/>
      </c>
      <c r="P873" s="67" t="str">
        <f t="shared" si="36"/>
        <v/>
      </c>
      <c r="Q873" s="63">
        <f>IFERROR(CompensationAnalysis[[#This Row],[Current Base Salary]]-CompensationAnalysis[[#This Row],[Target Market Salary]],"")</f>
        <v>0</v>
      </c>
      <c r="R873" s="12"/>
      <c r="S873" s="63">
        <f t="shared" si="37"/>
        <v>0</v>
      </c>
      <c r="T873" s="63">
        <f>CompensationAnalysis[[#This Row],[Base Increase Amount $]]+CompensationAnalysis[[#This Row],[Current Base Salary]]</f>
        <v>0</v>
      </c>
      <c r="U873" s="67" t="str">
        <f>IFERROR(((CompensationAnalysis[[#This Row],[Current Base Salary]]+CompensationAnalysis[[#This Row],[Base Increase Amount $]]))/CompensationAnalysis[[#This Row],[Target Market Salary]],"")</f>
        <v/>
      </c>
      <c r="V873" s="28"/>
      <c r="X873" s="28"/>
    </row>
    <row r="874" spans="1:24" ht="13.8" x14ac:dyDescent="0.25">
      <c r="A874" s="8"/>
      <c r="B874" s="8"/>
      <c r="C874" s="8"/>
      <c r="D874" s="8"/>
      <c r="E874" s="8"/>
      <c r="F874" s="8"/>
      <c r="G874" s="10"/>
      <c r="H874" s="29" t="str">
        <f>IFERROR(VLOOKUP(F874,'Jobs to Benchmark'!#REF!,1,FALSE),"")</f>
        <v/>
      </c>
      <c r="I874" s="15"/>
      <c r="J874" s="63"/>
      <c r="K874" s="63"/>
      <c r="L874" s="64"/>
      <c r="M874" s="65"/>
      <c r="N874" s="63"/>
      <c r="O874" s="66" t="str">
        <f>IFERROR(CompensationAnalysis[[#This Row],[Salary Band Average]]/CompensationAnalysis[[#This Row],[Target Market Salary]],"")</f>
        <v/>
      </c>
      <c r="P874" s="67" t="str">
        <f t="shared" si="36"/>
        <v/>
      </c>
      <c r="Q874" s="63">
        <f>IFERROR(CompensationAnalysis[[#This Row],[Current Base Salary]]-CompensationAnalysis[[#This Row],[Target Market Salary]],"")</f>
        <v>0</v>
      </c>
      <c r="R874" s="12"/>
      <c r="S874" s="63">
        <f t="shared" si="37"/>
        <v>0</v>
      </c>
      <c r="T874" s="63">
        <f>CompensationAnalysis[[#This Row],[Base Increase Amount $]]+CompensationAnalysis[[#This Row],[Current Base Salary]]</f>
        <v>0</v>
      </c>
      <c r="U874" s="67" t="str">
        <f>IFERROR(((CompensationAnalysis[[#This Row],[Current Base Salary]]+CompensationAnalysis[[#This Row],[Base Increase Amount $]]))/CompensationAnalysis[[#This Row],[Target Market Salary]],"")</f>
        <v/>
      </c>
      <c r="V874" s="28"/>
      <c r="X874" s="28"/>
    </row>
    <row r="875" spans="1:24" ht="13.8" x14ac:dyDescent="0.25">
      <c r="A875" s="8"/>
      <c r="B875" s="8"/>
      <c r="C875" s="8"/>
      <c r="D875" s="8"/>
      <c r="E875" s="8"/>
      <c r="F875" s="8"/>
      <c r="G875" s="10"/>
      <c r="H875" s="29" t="str">
        <f>IFERROR(VLOOKUP(F875,'Jobs to Benchmark'!#REF!,1,FALSE),"")</f>
        <v/>
      </c>
      <c r="I875" s="15"/>
      <c r="J875" s="63"/>
      <c r="K875" s="63"/>
      <c r="L875" s="64"/>
      <c r="M875" s="65"/>
      <c r="N875" s="63"/>
      <c r="O875" s="66" t="str">
        <f>IFERROR(CompensationAnalysis[[#This Row],[Salary Band Average]]/CompensationAnalysis[[#This Row],[Target Market Salary]],"")</f>
        <v/>
      </c>
      <c r="P875" s="67" t="str">
        <f t="shared" si="36"/>
        <v/>
      </c>
      <c r="Q875" s="63">
        <f>IFERROR(CompensationAnalysis[[#This Row],[Current Base Salary]]-CompensationAnalysis[[#This Row],[Target Market Salary]],"")</f>
        <v>0</v>
      </c>
      <c r="R875" s="12"/>
      <c r="S875" s="63">
        <f t="shared" si="37"/>
        <v>0</v>
      </c>
      <c r="T875" s="63">
        <f>CompensationAnalysis[[#This Row],[Base Increase Amount $]]+CompensationAnalysis[[#This Row],[Current Base Salary]]</f>
        <v>0</v>
      </c>
      <c r="U875" s="67" t="str">
        <f>IFERROR(((CompensationAnalysis[[#This Row],[Current Base Salary]]+CompensationAnalysis[[#This Row],[Base Increase Amount $]]))/CompensationAnalysis[[#This Row],[Target Market Salary]],"")</f>
        <v/>
      </c>
      <c r="V875" s="28"/>
      <c r="X875" s="28"/>
    </row>
    <row r="876" spans="1:24" ht="13.8" x14ac:dyDescent="0.25">
      <c r="A876" s="8"/>
      <c r="B876" s="8"/>
      <c r="C876" s="8"/>
      <c r="D876" s="8"/>
      <c r="E876" s="8"/>
      <c r="F876" s="8"/>
      <c r="G876" s="10"/>
      <c r="H876" s="29" t="str">
        <f>IFERROR(VLOOKUP(F876,'Jobs to Benchmark'!#REF!,1,FALSE),"")</f>
        <v/>
      </c>
      <c r="I876" s="15"/>
      <c r="J876" s="63"/>
      <c r="K876" s="63"/>
      <c r="L876" s="64"/>
      <c r="M876" s="65"/>
      <c r="N876" s="63"/>
      <c r="O876" s="66" t="str">
        <f>IFERROR(CompensationAnalysis[[#This Row],[Salary Band Average]]/CompensationAnalysis[[#This Row],[Target Market Salary]],"")</f>
        <v/>
      </c>
      <c r="P876" s="67" t="str">
        <f t="shared" si="36"/>
        <v/>
      </c>
      <c r="Q876" s="63">
        <f>IFERROR(CompensationAnalysis[[#This Row],[Current Base Salary]]-CompensationAnalysis[[#This Row],[Target Market Salary]],"")</f>
        <v>0</v>
      </c>
      <c r="R876" s="12"/>
      <c r="S876" s="63">
        <f t="shared" si="37"/>
        <v>0</v>
      </c>
      <c r="T876" s="63">
        <f>CompensationAnalysis[[#This Row],[Base Increase Amount $]]+CompensationAnalysis[[#This Row],[Current Base Salary]]</f>
        <v>0</v>
      </c>
      <c r="U876" s="67" t="str">
        <f>IFERROR(((CompensationAnalysis[[#This Row],[Current Base Salary]]+CompensationAnalysis[[#This Row],[Base Increase Amount $]]))/CompensationAnalysis[[#This Row],[Target Market Salary]],"")</f>
        <v/>
      </c>
      <c r="V876" s="28"/>
      <c r="X876" s="28"/>
    </row>
    <row r="877" spans="1:24" ht="13.8" x14ac:dyDescent="0.25">
      <c r="A877" s="8"/>
      <c r="B877" s="8"/>
      <c r="C877" s="8"/>
      <c r="D877" s="8"/>
      <c r="E877" s="8"/>
      <c r="F877" s="8"/>
      <c r="G877" s="10"/>
      <c r="H877" s="29" t="str">
        <f>IFERROR(VLOOKUP(F877,'Jobs to Benchmark'!#REF!,1,FALSE),"")</f>
        <v/>
      </c>
      <c r="I877" s="15"/>
      <c r="J877" s="63"/>
      <c r="K877" s="63"/>
      <c r="L877" s="64"/>
      <c r="M877" s="65"/>
      <c r="N877" s="63"/>
      <c r="O877" s="66" t="str">
        <f>IFERROR(CompensationAnalysis[[#This Row],[Salary Band Average]]/CompensationAnalysis[[#This Row],[Target Market Salary]],"")</f>
        <v/>
      </c>
      <c r="P877" s="67" t="str">
        <f t="shared" si="36"/>
        <v/>
      </c>
      <c r="Q877" s="63">
        <f>IFERROR(CompensationAnalysis[[#This Row],[Current Base Salary]]-CompensationAnalysis[[#This Row],[Target Market Salary]],"")</f>
        <v>0</v>
      </c>
      <c r="R877" s="12"/>
      <c r="S877" s="63">
        <f t="shared" si="37"/>
        <v>0</v>
      </c>
      <c r="T877" s="63">
        <f>CompensationAnalysis[[#This Row],[Base Increase Amount $]]+CompensationAnalysis[[#This Row],[Current Base Salary]]</f>
        <v>0</v>
      </c>
      <c r="U877" s="67" t="str">
        <f>IFERROR(((CompensationAnalysis[[#This Row],[Current Base Salary]]+CompensationAnalysis[[#This Row],[Base Increase Amount $]]))/CompensationAnalysis[[#This Row],[Target Market Salary]],"")</f>
        <v/>
      </c>
      <c r="V877" s="28"/>
      <c r="X877" s="28"/>
    </row>
    <row r="878" spans="1:24" ht="13.8" x14ac:dyDescent="0.25">
      <c r="A878" s="8"/>
      <c r="B878" s="8"/>
      <c r="C878" s="8"/>
      <c r="D878" s="8"/>
      <c r="E878" s="8"/>
      <c r="F878" s="8"/>
      <c r="G878" s="10"/>
      <c r="H878" s="29" t="str">
        <f>IFERROR(VLOOKUP(F878,'Jobs to Benchmark'!#REF!,1,FALSE),"")</f>
        <v/>
      </c>
      <c r="I878" s="15"/>
      <c r="J878" s="63"/>
      <c r="K878" s="63"/>
      <c r="L878" s="64"/>
      <c r="M878" s="65"/>
      <c r="N878" s="63"/>
      <c r="O878" s="66" t="str">
        <f>IFERROR(CompensationAnalysis[[#This Row],[Salary Band Average]]/CompensationAnalysis[[#This Row],[Target Market Salary]],"")</f>
        <v/>
      </c>
      <c r="P878" s="67" t="str">
        <f t="shared" si="36"/>
        <v/>
      </c>
      <c r="Q878" s="63">
        <f>IFERROR(CompensationAnalysis[[#This Row],[Current Base Salary]]-CompensationAnalysis[[#This Row],[Target Market Salary]],"")</f>
        <v>0</v>
      </c>
      <c r="R878" s="12"/>
      <c r="S878" s="63">
        <f t="shared" si="37"/>
        <v>0</v>
      </c>
      <c r="T878" s="63">
        <f>CompensationAnalysis[[#This Row],[Base Increase Amount $]]+CompensationAnalysis[[#This Row],[Current Base Salary]]</f>
        <v>0</v>
      </c>
      <c r="U878" s="67" t="str">
        <f>IFERROR(((CompensationAnalysis[[#This Row],[Current Base Salary]]+CompensationAnalysis[[#This Row],[Base Increase Amount $]]))/CompensationAnalysis[[#This Row],[Target Market Salary]],"")</f>
        <v/>
      </c>
      <c r="V878" s="28"/>
      <c r="X878" s="28"/>
    </row>
    <row r="879" spans="1:24" ht="13.8" x14ac:dyDescent="0.25">
      <c r="A879" s="8"/>
      <c r="B879" s="8"/>
      <c r="C879" s="8"/>
      <c r="D879" s="8"/>
      <c r="E879" s="8"/>
      <c r="F879" s="8"/>
      <c r="G879" s="10"/>
      <c r="H879" s="29" t="str">
        <f>IFERROR(VLOOKUP(F879,'Jobs to Benchmark'!#REF!,1,FALSE),"")</f>
        <v/>
      </c>
      <c r="I879" s="15"/>
      <c r="J879" s="63"/>
      <c r="K879" s="63"/>
      <c r="L879" s="64"/>
      <c r="M879" s="65"/>
      <c r="N879" s="63"/>
      <c r="O879" s="66" t="str">
        <f>IFERROR(CompensationAnalysis[[#This Row],[Salary Band Average]]/CompensationAnalysis[[#This Row],[Target Market Salary]],"")</f>
        <v/>
      </c>
      <c r="P879" s="67" t="str">
        <f t="shared" si="36"/>
        <v/>
      </c>
      <c r="Q879" s="63">
        <f>IFERROR(CompensationAnalysis[[#This Row],[Current Base Salary]]-CompensationAnalysis[[#This Row],[Target Market Salary]],"")</f>
        <v>0</v>
      </c>
      <c r="R879" s="12"/>
      <c r="S879" s="63">
        <f t="shared" si="37"/>
        <v>0</v>
      </c>
      <c r="T879" s="63">
        <f>CompensationAnalysis[[#This Row],[Base Increase Amount $]]+CompensationAnalysis[[#This Row],[Current Base Salary]]</f>
        <v>0</v>
      </c>
      <c r="U879" s="67" t="str">
        <f>IFERROR(((CompensationAnalysis[[#This Row],[Current Base Salary]]+CompensationAnalysis[[#This Row],[Base Increase Amount $]]))/CompensationAnalysis[[#This Row],[Target Market Salary]],"")</f>
        <v/>
      </c>
      <c r="V879" s="28"/>
      <c r="X879" s="28"/>
    </row>
    <row r="880" spans="1:24" ht="13.8" x14ac:dyDescent="0.25">
      <c r="A880" s="8"/>
      <c r="B880" s="8"/>
      <c r="C880" s="8"/>
      <c r="D880" s="8"/>
      <c r="E880" s="8"/>
      <c r="F880" s="8"/>
      <c r="G880" s="10"/>
      <c r="H880" s="29" t="str">
        <f>IFERROR(VLOOKUP(F880,'Jobs to Benchmark'!#REF!,1,FALSE),"")</f>
        <v/>
      </c>
      <c r="I880" s="15"/>
      <c r="J880" s="63"/>
      <c r="K880" s="63"/>
      <c r="L880" s="64"/>
      <c r="M880" s="65"/>
      <c r="N880" s="63"/>
      <c r="O880" s="66" t="str">
        <f>IFERROR(CompensationAnalysis[[#This Row],[Salary Band Average]]/CompensationAnalysis[[#This Row],[Target Market Salary]],"")</f>
        <v/>
      </c>
      <c r="P880" s="67" t="str">
        <f t="shared" si="36"/>
        <v/>
      </c>
      <c r="Q880" s="63">
        <f>IFERROR(CompensationAnalysis[[#This Row],[Current Base Salary]]-CompensationAnalysis[[#This Row],[Target Market Salary]],"")</f>
        <v>0</v>
      </c>
      <c r="R880" s="12"/>
      <c r="S880" s="63">
        <f t="shared" si="37"/>
        <v>0</v>
      </c>
      <c r="T880" s="63">
        <f>CompensationAnalysis[[#This Row],[Base Increase Amount $]]+CompensationAnalysis[[#This Row],[Current Base Salary]]</f>
        <v>0</v>
      </c>
      <c r="U880" s="67" t="str">
        <f>IFERROR(((CompensationAnalysis[[#This Row],[Current Base Salary]]+CompensationAnalysis[[#This Row],[Base Increase Amount $]]))/CompensationAnalysis[[#This Row],[Target Market Salary]],"")</f>
        <v/>
      </c>
      <c r="V880" s="28"/>
      <c r="X880" s="28"/>
    </row>
    <row r="881" spans="1:24" ht="13.8" x14ac:dyDescent="0.25">
      <c r="A881" s="8"/>
      <c r="B881" s="8"/>
      <c r="C881" s="8"/>
      <c r="D881" s="8"/>
      <c r="E881" s="8"/>
      <c r="F881" s="8"/>
      <c r="G881" s="10"/>
      <c r="H881" s="29" t="str">
        <f>IFERROR(VLOOKUP(F881,'Jobs to Benchmark'!#REF!,1,FALSE),"")</f>
        <v/>
      </c>
      <c r="I881" s="15"/>
      <c r="J881" s="63"/>
      <c r="K881" s="63"/>
      <c r="L881" s="64"/>
      <c r="M881" s="65"/>
      <c r="N881" s="63"/>
      <c r="O881" s="66" t="str">
        <f>IFERROR(CompensationAnalysis[[#This Row],[Salary Band Average]]/CompensationAnalysis[[#This Row],[Target Market Salary]],"")</f>
        <v/>
      </c>
      <c r="P881" s="67" t="str">
        <f t="shared" si="36"/>
        <v/>
      </c>
      <c r="Q881" s="63">
        <f>IFERROR(CompensationAnalysis[[#This Row],[Current Base Salary]]-CompensationAnalysis[[#This Row],[Target Market Salary]],"")</f>
        <v>0</v>
      </c>
      <c r="R881" s="12"/>
      <c r="S881" s="63">
        <f t="shared" si="37"/>
        <v>0</v>
      </c>
      <c r="T881" s="63">
        <f>CompensationAnalysis[[#This Row],[Base Increase Amount $]]+CompensationAnalysis[[#This Row],[Current Base Salary]]</f>
        <v>0</v>
      </c>
      <c r="U881" s="67" t="str">
        <f>IFERROR(((CompensationAnalysis[[#This Row],[Current Base Salary]]+CompensationAnalysis[[#This Row],[Base Increase Amount $]]))/CompensationAnalysis[[#This Row],[Target Market Salary]],"")</f>
        <v/>
      </c>
      <c r="V881" s="28"/>
      <c r="X881" s="28"/>
    </row>
    <row r="882" spans="1:24" ht="13.8" x14ac:dyDescent="0.25">
      <c r="A882" s="8"/>
      <c r="B882" s="8"/>
      <c r="C882" s="8"/>
      <c r="D882" s="8"/>
      <c r="E882" s="8"/>
      <c r="F882" s="8"/>
      <c r="G882" s="10"/>
      <c r="H882" s="29" t="str">
        <f>IFERROR(VLOOKUP(F882,'Jobs to Benchmark'!#REF!,1,FALSE),"")</f>
        <v/>
      </c>
      <c r="I882" s="15"/>
      <c r="J882" s="63"/>
      <c r="K882" s="63"/>
      <c r="L882" s="64"/>
      <c r="M882" s="65"/>
      <c r="N882" s="63"/>
      <c r="O882" s="66" t="str">
        <f>IFERROR(CompensationAnalysis[[#This Row],[Salary Band Average]]/CompensationAnalysis[[#This Row],[Target Market Salary]],"")</f>
        <v/>
      </c>
      <c r="P882" s="67" t="str">
        <f t="shared" si="36"/>
        <v/>
      </c>
      <c r="Q882" s="63">
        <f>IFERROR(CompensationAnalysis[[#This Row],[Current Base Salary]]-CompensationAnalysis[[#This Row],[Target Market Salary]],"")</f>
        <v>0</v>
      </c>
      <c r="R882" s="12"/>
      <c r="S882" s="63">
        <f t="shared" si="37"/>
        <v>0</v>
      </c>
      <c r="T882" s="63">
        <f>CompensationAnalysis[[#This Row],[Base Increase Amount $]]+CompensationAnalysis[[#This Row],[Current Base Salary]]</f>
        <v>0</v>
      </c>
      <c r="U882" s="67" t="str">
        <f>IFERROR(((CompensationAnalysis[[#This Row],[Current Base Salary]]+CompensationAnalysis[[#This Row],[Base Increase Amount $]]))/CompensationAnalysis[[#This Row],[Target Market Salary]],"")</f>
        <v/>
      </c>
      <c r="V882" s="28"/>
      <c r="X882" s="28"/>
    </row>
    <row r="883" spans="1:24" ht="13.8" x14ac:dyDescent="0.25">
      <c r="A883" s="8"/>
      <c r="B883" s="8"/>
      <c r="C883" s="8"/>
      <c r="D883" s="8"/>
      <c r="E883" s="8"/>
      <c r="F883" s="8"/>
      <c r="G883" s="10"/>
      <c r="H883" s="29" t="str">
        <f>IFERROR(VLOOKUP(F883,'Jobs to Benchmark'!#REF!,1,FALSE),"")</f>
        <v/>
      </c>
      <c r="I883" s="15"/>
      <c r="J883" s="63"/>
      <c r="K883" s="63"/>
      <c r="L883" s="64"/>
      <c r="M883" s="65"/>
      <c r="N883" s="63"/>
      <c r="O883" s="66" t="str">
        <f>IFERROR(CompensationAnalysis[[#This Row],[Salary Band Average]]/CompensationAnalysis[[#This Row],[Target Market Salary]],"")</f>
        <v/>
      </c>
      <c r="P883" s="67" t="str">
        <f t="shared" si="36"/>
        <v/>
      </c>
      <c r="Q883" s="63">
        <f>IFERROR(CompensationAnalysis[[#This Row],[Current Base Salary]]-CompensationAnalysis[[#This Row],[Target Market Salary]],"")</f>
        <v>0</v>
      </c>
      <c r="R883" s="12"/>
      <c r="S883" s="63">
        <f t="shared" si="37"/>
        <v>0</v>
      </c>
      <c r="T883" s="63">
        <f>CompensationAnalysis[[#This Row],[Base Increase Amount $]]+CompensationAnalysis[[#This Row],[Current Base Salary]]</f>
        <v>0</v>
      </c>
      <c r="U883" s="67" t="str">
        <f>IFERROR(((CompensationAnalysis[[#This Row],[Current Base Salary]]+CompensationAnalysis[[#This Row],[Base Increase Amount $]]))/CompensationAnalysis[[#This Row],[Target Market Salary]],"")</f>
        <v/>
      </c>
      <c r="V883" s="28"/>
      <c r="X883" s="28"/>
    </row>
    <row r="884" spans="1:24" ht="13.8" x14ac:dyDescent="0.25">
      <c r="A884" s="8"/>
      <c r="B884" s="8"/>
      <c r="C884" s="8"/>
      <c r="D884" s="8"/>
      <c r="E884" s="8"/>
      <c r="F884" s="8"/>
      <c r="G884" s="10"/>
      <c r="H884" s="29" t="str">
        <f>IFERROR(VLOOKUP(F884,'Jobs to Benchmark'!#REF!,1,FALSE),"")</f>
        <v/>
      </c>
      <c r="I884" s="15"/>
      <c r="J884" s="63"/>
      <c r="K884" s="63"/>
      <c r="L884" s="64"/>
      <c r="M884" s="65"/>
      <c r="N884" s="63"/>
      <c r="O884" s="66" t="str">
        <f>IFERROR(CompensationAnalysis[[#This Row],[Salary Band Average]]/CompensationAnalysis[[#This Row],[Target Market Salary]],"")</f>
        <v/>
      </c>
      <c r="P884" s="67" t="str">
        <f t="shared" si="36"/>
        <v/>
      </c>
      <c r="Q884" s="63">
        <f>IFERROR(CompensationAnalysis[[#This Row],[Current Base Salary]]-CompensationAnalysis[[#This Row],[Target Market Salary]],"")</f>
        <v>0</v>
      </c>
      <c r="R884" s="12"/>
      <c r="S884" s="63">
        <f t="shared" si="37"/>
        <v>0</v>
      </c>
      <c r="T884" s="63">
        <f>CompensationAnalysis[[#This Row],[Base Increase Amount $]]+CompensationAnalysis[[#This Row],[Current Base Salary]]</f>
        <v>0</v>
      </c>
      <c r="U884" s="67" t="str">
        <f>IFERROR(((CompensationAnalysis[[#This Row],[Current Base Salary]]+CompensationAnalysis[[#This Row],[Base Increase Amount $]]))/CompensationAnalysis[[#This Row],[Target Market Salary]],"")</f>
        <v/>
      </c>
      <c r="V884" s="28"/>
      <c r="X884" s="28"/>
    </row>
    <row r="885" spans="1:24" ht="13.8" x14ac:dyDescent="0.25">
      <c r="A885" s="8"/>
      <c r="B885" s="8"/>
      <c r="C885" s="8"/>
      <c r="D885" s="8"/>
      <c r="E885" s="8"/>
      <c r="F885" s="8"/>
      <c r="G885" s="10"/>
      <c r="H885" s="29" t="str">
        <f>IFERROR(VLOOKUP(F885,'Jobs to Benchmark'!#REF!,1,FALSE),"")</f>
        <v/>
      </c>
      <c r="I885" s="15"/>
      <c r="J885" s="63"/>
      <c r="K885" s="63"/>
      <c r="L885" s="64"/>
      <c r="M885" s="65"/>
      <c r="N885" s="63"/>
      <c r="O885" s="66" t="str">
        <f>IFERROR(CompensationAnalysis[[#This Row],[Salary Band Average]]/CompensationAnalysis[[#This Row],[Target Market Salary]],"")</f>
        <v/>
      </c>
      <c r="P885" s="67" t="str">
        <f t="shared" si="36"/>
        <v/>
      </c>
      <c r="Q885" s="63">
        <f>IFERROR(CompensationAnalysis[[#This Row],[Current Base Salary]]-CompensationAnalysis[[#This Row],[Target Market Salary]],"")</f>
        <v>0</v>
      </c>
      <c r="R885" s="12"/>
      <c r="S885" s="63">
        <f t="shared" si="37"/>
        <v>0</v>
      </c>
      <c r="T885" s="63">
        <f>CompensationAnalysis[[#This Row],[Base Increase Amount $]]+CompensationAnalysis[[#This Row],[Current Base Salary]]</f>
        <v>0</v>
      </c>
      <c r="U885" s="67" t="str">
        <f>IFERROR(((CompensationAnalysis[[#This Row],[Current Base Salary]]+CompensationAnalysis[[#This Row],[Base Increase Amount $]]))/CompensationAnalysis[[#This Row],[Target Market Salary]],"")</f>
        <v/>
      </c>
      <c r="V885" s="28"/>
      <c r="X885" s="28"/>
    </row>
    <row r="886" spans="1:24" ht="13.8" x14ac:dyDescent="0.25">
      <c r="A886" s="8"/>
      <c r="B886" s="8"/>
      <c r="C886" s="8"/>
      <c r="D886" s="8"/>
      <c r="E886" s="8"/>
      <c r="F886" s="8"/>
      <c r="G886" s="10"/>
      <c r="H886" s="29" t="str">
        <f>IFERROR(VLOOKUP(F886,'Jobs to Benchmark'!#REF!,1,FALSE),"")</f>
        <v/>
      </c>
      <c r="I886" s="15"/>
      <c r="J886" s="63"/>
      <c r="K886" s="63"/>
      <c r="L886" s="64"/>
      <c r="M886" s="65"/>
      <c r="N886" s="63"/>
      <c r="O886" s="66" t="str">
        <f>IFERROR(CompensationAnalysis[[#This Row],[Salary Band Average]]/CompensationAnalysis[[#This Row],[Target Market Salary]],"")</f>
        <v/>
      </c>
      <c r="P886" s="67" t="str">
        <f t="shared" si="36"/>
        <v/>
      </c>
      <c r="Q886" s="63">
        <f>IFERROR(CompensationAnalysis[[#This Row],[Current Base Salary]]-CompensationAnalysis[[#This Row],[Target Market Salary]],"")</f>
        <v>0</v>
      </c>
      <c r="R886" s="12"/>
      <c r="S886" s="63">
        <f t="shared" si="37"/>
        <v>0</v>
      </c>
      <c r="T886" s="63">
        <f>CompensationAnalysis[[#This Row],[Base Increase Amount $]]+CompensationAnalysis[[#This Row],[Current Base Salary]]</f>
        <v>0</v>
      </c>
      <c r="U886" s="67" t="str">
        <f>IFERROR(((CompensationAnalysis[[#This Row],[Current Base Salary]]+CompensationAnalysis[[#This Row],[Base Increase Amount $]]))/CompensationAnalysis[[#This Row],[Target Market Salary]],"")</f>
        <v/>
      </c>
      <c r="V886" s="28"/>
      <c r="X886" s="28"/>
    </row>
    <row r="887" spans="1:24" ht="13.8" x14ac:dyDescent="0.25">
      <c r="A887" s="8"/>
      <c r="B887" s="8"/>
      <c r="C887" s="8"/>
      <c r="D887" s="8"/>
      <c r="E887" s="8"/>
      <c r="F887" s="8"/>
      <c r="G887" s="10"/>
      <c r="H887" s="29" t="str">
        <f>IFERROR(VLOOKUP(F887,'Jobs to Benchmark'!#REF!,1,FALSE),"")</f>
        <v/>
      </c>
      <c r="I887" s="15"/>
      <c r="J887" s="63"/>
      <c r="K887" s="63"/>
      <c r="L887" s="64"/>
      <c r="M887" s="65"/>
      <c r="N887" s="63"/>
      <c r="O887" s="66" t="str">
        <f>IFERROR(CompensationAnalysis[[#This Row],[Salary Band Average]]/CompensationAnalysis[[#This Row],[Target Market Salary]],"")</f>
        <v/>
      </c>
      <c r="P887" s="67" t="str">
        <f t="shared" si="36"/>
        <v/>
      </c>
      <c r="Q887" s="63">
        <f>IFERROR(CompensationAnalysis[[#This Row],[Current Base Salary]]-CompensationAnalysis[[#This Row],[Target Market Salary]],"")</f>
        <v>0</v>
      </c>
      <c r="R887" s="12"/>
      <c r="S887" s="63">
        <f t="shared" si="37"/>
        <v>0</v>
      </c>
      <c r="T887" s="63">
        <f>CompensationAnalysis[[#This Row],[Base Increase Amount $]]+CompensationAnalysis[[#This Row],[Current Base Salary]]</f>
        <v>0</v>
      </c>
      <c r="U887" s="67" t="str">
        <f>IFERROR(((CompensationAnalysis[[#This Row],[Current Base Salary]]+CompensationAnalysis[[#This Row],[Base Increase Amount $]]))/CompensationAnalysis[[#This Row],[Target Market Salary]],"")</f>
        <v/>
      </c>
      <c r="V887" s="28"/>
      <c r="X887" s="28"/>
    </row>
    <row r="888" spans="1:24" ht="13.8" x14ac:dyDescent="0.25">
      <c r="A888" s="8"/>
      <c r="B888" s="8"/>
      <c r="C888" s="8"/>
      <c r="D888" s="8"/>
      <c r="E888" s="8"/>
      <c r="F888" s="8"/>
      <c r="G888" s="10"/>
      <c r="H888" s="29" t="str">
        <f>IFERROR(VLOOKUP(F888,'Jobs to Benchmark'!#REF!,1,FALSE),"")</f>
        <v/>
      </c>
      <c r="I888" s="15"/>
      <c r="J888" s="63"/>
      <c r="K888" s="63"/>
      <c r="L888" s="64"/>
      <c r="M888" s="65"/>
      <c r="N888" s="63"/>
      <c r="O888" s="66" t="str">
        <f>IFERROR(CompensationAnalysis[[#This Row],[Salary Band Average]]/CompensationAnalysis[[#This Row],[Target Market Salary]],"")</f>
        <v/>
      </c>
      <c r="P888" s="67" t="str">
        <f t="shared" si="36"/>
        <v/>
      </c>
      <c r="Q888" s="63">
        <f>IFERROR(CompensationAnalysis[[#This Row],[Current Base Salary]]-CompensationAnalysis[[#This Row],[Target Market Salary]],"")</f>
        <v>0</v>
      </c>
      <c r="R888" s="12"/>
      <c r="S888" s="63">
        <f t="shared" si="37"/>
        <v>0</v>
      </c>
      <c r="T888" s="63">
        <f>CompensationAnalysis[[#This Row],[Base Increase Amount $]]+CompensationAnalysis[[#This Row],[Current Base Salary]]</f>
        <v>0</v>
      </c>
      <c r="U888" s="67" t="str">
        <f>IFERROR(((CompensationAnalysis[[#This Row],[Current Base Salary]]+CompensationAnalysis[[#This Row],[Base Increase Amount $]]))/CompensationAnalysis[[#This Row],[Target Market Salary]],"")</f>
        <v/>
      </c>
      <c r="V888" s="28"/>
      <c r="X888" s="28"/>
    </row>
    <row r="889" spans="1:24" ht="13.8" x14ac:dyDescent="0.25">
      <c r="A889" s="8"/>
      <c r="B889" s="8"/>
      <c r="C889" s="8"/>
      <c r="D889" s="8"/>
      <c r="E889" s="8"/>
      <c r="F889" s="8"/>
      <c r="G889" s="10"/>
      <c r="H889" s="29" t="str">
        <f>IFERROR(VLOOKUP(F889,'Jobs to Benchmark'!#REF!,1,FALSE),"")</f>
        <v/>
      </c>
      <c r="I889" s="15"/>
      <c r="J889" s="63"/>
      <c r="K889" s="63"/>
      <c r="L889" s="64"/>
      <c r="M889" s="65"/>
      <c r="N889" s="63"/>
      <c r="O889" s="66" t="str">
        <f>IFERROR(CompensationAnalysis[[#This Row],[Salary Band Average]]/CompensationAnalysis[[#This Row],[Target Market Salary]],"")</f>
        <v/>
      </c>
      <c r="P889" s="67" t="str">
        <f t="shared" si="36"/>
        <v/>
      </c>
      <c r="Q889" s="63">
        <f>IFERROR(CompensationAnalysis[[#This Row],[Current Base Salary]]-CompensationAnalysis[[#This Row],[Target Market Salary]],"")</f>
        <v>0</v>
      </c>
      <c r="R889" s="12"/>
      <c r="S889" s="63">
        <f t="shared" si="37"/>
        <v>0</v>
      </c>
      <c r="T889" s="63">
        <f>CompensationAnalysis[[#This Row],[Base Increase Amount $]]+CompensationAnalysis[[#This Row],[Current Base Salary]]</f>
        <v>0</v>
      </c>
      <c r="U889" s="67" t="str">
        <f>IFERROR(((CompensationAnalysis[[#This Row],[Current Base Salary]]+CompensationAnalysis[[#This Row],[Base Increase Amount $]]))/CompensationAnalysis[[#This Row],[Target Market Salary]],"")</f>
        <v/>
      </c>
      <c r="V889" s="28"/>
      <c r="X889" s="28"/>
    </row>
    <row r="890" spans="1:24" ht="13.8" x14ac:dyDescent="0.25">
      <c r="A890" s="8"/>
      <c r="B890" s="8"/>
      <c r="C890" s="8"/>
      <c r="D890" s="8"/>
      <c r="E890" s="8"/>
      <c r="F890" s="8"/>
      <c r="G890" s="10"/>
      <c r="H890" s="29" t="str">
        <f>IFERROR(VLOOKUP(F890,'Jobs to Benchmark'!#REF!,1,FALSE),"")</f>
        <v/>
      </c>
      <c r="I890" s="15"/>
      <c r="J890" s="63"/>
      <c r="K890" s="63"/>
      <c r="L890" s="64"/>
      <c r="M890" s="65"/>
      <c r="N890" s="63"/>
      <c r="O890" s="66" t="str">
        <f>IFERROR(CompensationAnalysis[[#This Row],[Salary Band Average]]/CompensationAnalysis[[#This Row],[Target Market Salary]],"")</f>
        <v/>
      </c>
      <c r="P890" s="67" t="str">
        <f t="shared" si="36"/>
        <v/>
      </c>
      <c r="Q890" s="63">
        <f>IFERROR(CompensationAnalysis[[#This Row],[Current Base Salary]]-CompensationAnalysis[[#This Row],[Target Market Salary]],"")</f>
        <v>0</v>
      </c>
      <c r="R890" s="12"/>
      <c r="S890" s="63">
        <f t="shared" si="37"/>
        <v>0</v>
      </c>
      <c r="T890" s="63">
        <f>CompensationAnalysis[[#This Row],[Base Increase Amount $]]+CompensationAnalysis[[#This Row],[Current Base Salary]]</f>
        <v>0</v>
      </c>
      <c r="U890" s="67" t="str">
        <f>IFERROR(((CompensationAnalysis[[#This Row],[Current Base Salary]]+CompensationAnalysis[[#This Row],[Base Increase Amount $]]))/CompensationAnalysis[[#This Row],[Target Market Salary]],"")</f>
        <v/>
      </c>
      <c r="V890" s="28"/>
      <c r="X890" s="28"/>
    </row>
    <row r="891" spans="1:24" ht="13.8" x14ac:dyDescent="0.25">
      <c r="A891" s="8"/>
      <c r="B891" s="8"/>
      <c r="C891" s="8"/>
      <c r="D891" s="8"/>
      <c r="E891" s="8"/>
      <c r="F891" s="8"/>
      <c r="G891" s="10"/>
      <c r="H891" s="29" t="str">
        <f>IFERROR(VLOOKUP(F891,'Jobs to Benchmark'!#REF!,1,FALSE),"")</f>
        <v/>
      </c>
      <c r="I891" s="15"/>
      <c r="J891" s="63"/>
      <c r="K891" s="63"/>
      <c r="L891" s="64"/>
      <c r="M891" s="65"/>
      <c r="N891" s="63"/>
      <c r="O891" s="66" t="str">
        <f>IFERROR(CompensationAnalysis[[#This Row],[Salary Band Average]]/CompensationAnalysis[[#This Row],[Target Market Salary]],"")</f>
        <v/>
      </c>
      <c r="P891" s="67" t="str">
        <f t="shared" si="36"/>
        <v/>
      </c>
      <c r="Q891" s="63">
        <f>IFERROR(CompensationAnalysis[[#This Row],[Current Base Salary]]-CompensationAnalysis[[#This Row],[Target Market Salary]],"")</f>
        <v>0</v>
      </c>
      <c r="R891" s="12"/>
      <c r="S891" s="63">
        <f t="shared" si="37"/>
        <v>0</v>
      </c>
      <c r="T891" s="63">
        <f>CompensationAnalysis[[#This Row],[Base Increase Amount $]]+CompensationAnalysis[[#This Row],[Current Base Salary]]</f>
        <v>0</v>
      </c>
      <c r="U891" s="67" t="str">
        <f>IFERROR(((CompensationAnalysis[[#This Row],[Current Base Salary]]+CompensationAnalysis[[#This Row],[Base Increase Amount $]]))/CompensationAnalysis[[#This Row],[Target Market Salary]],"")</f>
        <v/>
      </c>
      <c r="V891" s="28"/>
      <c r="X891" s="28"/>
    </row>
    <row r="892" spans="1:24" ht="13.8" x14ac:dyDescent="0.25">
      <c r="A892" s="8"/>
      <c r="B892" s="8"/>
      <c r="C892" s="8"/>
      <c r="D892" s="8"/>
      <c r="E892" s="8"/>
      <c r="F892" s="8"/>
      <c r="G892" s="10"/>
      <c r="H892" s="29" t="str">
        <f>IFERROR(VLOOKUP(F892,'Jobs to Benchmark'!#REF!,1,FALSE),"")</f>
        <v/>
      </c>
      <c r="I892" s="15"/>
      <c r="J892" s="63"/>
      <c r="K892" s="63"/>
      <c r="L892" s="64"/>
      <c r="M892" s="65"/>
      <c r="N892" s="63"/>
      <c r="O892" s="66" t="str">
        <f>IFERROR(CompensationAnalysis[[#This Row],[Salary Band Average]]/CompensationAnalysis[[#This Row],[Target Market Salary]],"")</f>
        <v/>
      </c>
      <c r="P892" s="67" t="str">
        <f t="shared" si="36"/>
        <v/>
      </c>
      <c r="Q892" s="63">
        <f>IFERROR(CompensationAnalysis[[#This Row],[Current Base Salary]]-CompensationAnalysis[[#This Row],[Target Market Salary]],"")</f>
        <v>0</v>
      </c>
      <c r="R892" s="12"/>
      <c r="S892" s="63">
        <f t="shared" si="37"/>
        <v>0</v>
      </c>
      <c r="T892" s="63">
        <f>CompensationAnalysis[[#This Row],[Base Increase Amount $]]+CompensationAnalysis[[#This Row],[Current Base Salary]]</f>
        <v>0</v>
      </c>
      <c r="U892" s="67" t="str">
        <f>IFERROR(((CompensationAnalysis[[#This Row],[Current Base Salary]]+CompensationAnalysis[[#This Row],[Base Increase Amount $]]))/CompensationAnalysis[[#This Row],[Target Market Salary]],"")</f>
        <v/>
      </c>
      <c r="V892" s="28"/>
      <c r="X892" s="28"/>
    </row>
    <row r="893" spans="1:24" ht="13.8" x14ac:dyDescent="0.25">
      <c r="A893" s="8"/>
      <c r="B893" s="8"/>
      <c r="C893" s="8"/>
      <c r="D893" s="8"/>
      <c r="E893" s="8"/>
      <c r="F893" s="8"/>
      <c r="G893" s="10"/>
      <c r="H893" s="29" t="str">
        <f>IFERROR(VLOOKUP(F893,'Jobs to Benchmark'!#REF!,1,FALSE),"")</f>
        <v/>
      </c>
      <c r="I893" s="15"/>
      <c r="J893" s="63"/>
      <c r="K893" s="63"/>
      <c r="L893" s="64"/>
      <c r="M893" s="65"/>
      <c r="N893" s="63"/>
      <c r="O893" s="66" t="str">
        <f>IFERROR(CompensationAnalysis[[#This Row],[Salary Band Average]]/CompensationAnalysis[[#This Row],[Target Market Salary]],"")</f>
        <v/>
      </c>
      <c r="P893" s="67" t="str">
        <f t="shared" si="36"/>
        <v/>
      </c>
      <c r="Q893" s="63">
        <f>IFERROR(CompensationAnalysis[[#This Row],[Current Base Salary]]-CompensationAnalysis[[#This Row],[Target Market Salary]],"")</f>
        <v>0</v>
      </c>
      <c r="R893" s="12"/>
      <c r="S893" s="63">
        <f t="shared" si="37"/>
        <v>0</v>
      </c>
      <c r="T893" s="63">
        <f>CompensationAnalysis[[#This Row],[Base Increase Amount $]]+CompensationAnalysis[[#This Row],[Current Base Salary]]</f>
        <v>0</v>
      </c>
      <c r="U893" s="67" t="str">
        <f>IFERROR(((CompensationAnalysis[[#This Row],[Current Base Salary]]+CompensationAnalysis[[#This Row],[Base Increase Amount $]]))/CompensationAnalysis[[#This Row],[Target Market Salary]],"")</f>
        <v/>
      </c>
      <c r="V893" s="28"/>
      <c r="X893" s="28"/>
    </row>
    <row r="894" spans="1:24" ht="13.8" x14ac:dyDescent="0.25">
      <c r="A894" s="8"/>
      <c r="B894" s="8"/>
      <c r="C894" s="8"/>
      <c r="D894" s="8"/>
      <c r="E894" s="8"/>
      <c r="F894" s="8"/>
      <c r="G894" s="10"/>
      <c r="H894" s="29" t="str">
        <f>IFERROR(VLOOKUP(F894,'Jobs to Benchmark'!#REF!,1,FALSE),"")</f>
        <v/>
      </c>
      <c r="I894" s="15"/>
      <c r="J894" s="63"/>
      <c r="K894" s="63"/>
      <c r="L894" s="64"/>
      <c r="M894" s="65"/>
      <c r="N894" s="63"/>
      <c r="O894" s="66" t="str">
        <f>IFERROR(CompensationAnalysis[[#This Row],[Salary Band Average]]/CompensationAnalysis[[#This Row],[Target Market Salary]],"")</f>
        <v/>
      </c>
      <c r="P894" s="67" t="str">
        <f t="shared" si="36"/>
        <v/>
      </c>
      <c r="Q894" s="63">
        <f>IFERROR(CompensationAnalysis[[#This Row],[Current Base Salary]]-CompensationAnalysis[[#This Row],[Target Market Salary]],"")</f>
        <v>0</v>
      </c>
      <c r="R894" s="12"/>
      <c r="S894" s="63">
        <f t="shared" si="37"/>
        <v>0</v>
      </c>
      <c r="T894" s="63">
        <f>CompensationAnalysis[[#This Row],[Base Increase Amount $]]+CompensationAnalysis[[#This Row],[Current Base Salary]]</f>
        <v>0</v>
      </c>
      <c r="U894" s="67" t="str">
        <f>IFERROR(((CompensationAnalysis[[#This Row],[Current Base Salary]]+CompensationAnalysis[[#This Row],[Base Increase Amount $]]))/CompensationAnalysis[[#This Row],[Target Market Salary]],"")</f>
        <v/>
      </c>
      <c r="V894" s="28"/>
      <c r="X894" s="28"/>
    </row>
    <row r="895" spans="1:24" ht="13.8" x14ac:dyDescent="0.25">
      <c r="A895" s="8"/>
      <c r="B895" s="8"/>
      <c r="C895" s="8"/>
      <c r="D895" s="8"/>
      <c r="E895" s="8"/>
      <c r="F895" s="8"/>
      <c r="G895" s="10"/>
      <c r="H895" s="29" t="str">
        <f>IFERROR(VLOOKUP(F895,'Jobs to Benchmark'!#REF!,1,FALSE),"")</f>
        <v/>
      </c>
      <c r="I895" s="15"/>
      <c r="J895" s="63"/>
      <c r="K895" s="63"/>
      <c r="L895" s="64"/>
      <c r="M895" s="65"/>
      <c r="N895" s="63"/>
      <c r="O895" s="66" t="str">
        <f>IFERROR(CompensationAnalysis[[#This Row],[Salary Band Average]]/CompensationAnalysis[[#This Row],[Target Market Salary]],"")</f>
        <v/>
      </c>
      <c r="P895" s="67" t="str">
        <f t="shared" si="36"/>
        <v/>
      </c>
      <c r="Q895" s="63">
        <f>IFERROR(CompensationAnalysis[[#This Row],[Current Base Salary]]-CompensationAnalysis[[#This Row],[Target Market Salary]],"")</f>
        <v>0</v>
      </c>
      <c r="R895" s="12"/>
      <c r="S895" s="63">
        <f t="shared" si="37"/>
        <v>0</v>
      </c>
      <c r="T895" s="63">
        <f>CompensationAnalysis[[#This Row],[Base Increase Amount $]]+CompensationAnalysis[[#This Row],[Current Base Salary]]</f>
        <v>0</v>
      </c>
      <c r="U895" s="67" t="str">
        <f>IFERROR(((CompensationAnalysis[[#This Row],[Current Base Salary]]+CompensationAnalysis[[#This Row],[Base Increase Amount $]]))/CompensationAnalysis[[#This Row],[Target Market Salary]],"")</f>
        <v/>
      </c>
      <c r="V895" s="28"/>
      <c r="X895" s="28"/>
    </row>
    <row r="896" spans="1:24" ht="13.8" x14ac:dyDescent="0.25">
      <c r="A896" s="8"/>
      <c r="B896" s="8"/>
      <c r="C896" s="8"/>
      <c r="D896" s="8"/>
      <c r="E896" s="8"/>
      <c r="F896" s="8"/>
      <c r="G896" s="10"/>
      <c r="H896" s="29" t="str">
        <f>IFERROR(VLOOKUP(F896,'Jobs to Benchmark'!#REF!,1,FALSE),"")</f>
        <v/>
      </c>
      <c r="I896" s="15"/>
      <c r="J896" s="63"/>
      <c r="K896" s="63"/>
      <c r="L896" s="64"/>
      <c r="M896" s="65"/>
      <c r="N896" s="63"/>
      <c r="O896" s="66" t="str">
        <f>IFERROR(CompensationAnalysis[[#This Row],[Salary Band Average]]/CompensationAnalysis[[#This Row],[Target Market Salary]],"")</f>
        <v/>
      </c>
      <c r="P896" s="67" t="str">
        <f t="shared" si="36"/>
        <v/>
      </c>
      <c r="Q896" s="63">
        <f>IFERROR(CompensationAnalysis[[#This Row],[Current Base Salary]]-CompensationAnalysis[[#This Row],[Target Market Salary]],"")</f>
        <v>0</v>
      </c>
      <c r="R896" s="12"/>
      <c r="S896" s="63">
        <f t="shared" si="37"/>
        <v>0</v>
      </c>
      <c r="T896" s="63">
        <f>CompensationAnalysis[[#This Row],[Base Increase Amount $]]+CompensationAnalysis[[#This Row],[Current Base Salary]]</f>
        <v>0</v>
      </c>
      <c r="U896" s="67" t="str">
        <f>IFERROR(((CompensationAnalysis[[#This Row],[Current Base Salary]]+CompensationAnalysis[[#This Row],[Base Increase Amount $]]))/CompensationAnalysis[[#This Row],[Target Market Salary]],"")</f>
        <v/>
      </c>
      <c r="V896" s="28"/>
      <c r="X896" s="28"/>
    </row>
    <row r="897" spans="1:24" ht="13.8" x14ac:dyDescent="0.25">
      <c r="A897" s="8"/>
      <c r="B897" s="8"/>
      <c r="C897" s="8"/>
      <c r="D897" s="8"/>
      <c r="E897" s="8"/>
      <c r="F897" s="8"/>
      <c r="G897" s="10"/>
      <c r="H897" s="29" t="str">
        <f>IFERROR(VLOOKUP(F897,'Jobs to Benchmark'!#REF!,1,FALSE),"")</f>
        <v/>
      </c>
      <c r="I897" s="15"/>
      <c r="J897" s="63"/>
      <c r="K897" s="63"/>
      <c r="L897" s="64"/>
      <c r="M897" s="65"/>
      <c r="N897" s="63"/>
      <c r="O897" s="66" t="str">
        <f>IFERROR(CompensationAnalysis[[#This Row],[Salary Band Average]]/CompensationAnalysis[[#This Row],[Target Market Salary]],"")</f>
        <v/>
      </c>
      <c r="P897" s="67" t="str">
        <f t="shared" si="36"/>
        <v/>
      </c>
      <c r="Q897" s="63">
        <f>IFERROR(CompensationAnalysis[[#This Row],[Current Base Salary]]-CompensationAnalysis[[#This Row],[Target Market Salary]],"")</f>
        <v>0</v>
      </c>
      <c r="R897" s="12"/>
      <c r="S897" s="63">
        <f t="shared" si="37"/>
        <v>0</v>
      </c>
      <c r="T897" s="63">
        <f>CompensationAnalysis[[#This Row],[Base Increase Amount $]]+CompensationAnalysis[[#This Row],[Current Base Salary]]</f>
        <v>0</v>
      </c>
      <c r="U897" s="67" t="str">
        <f>IFERROR(((CompensationAnalysis[[#This Row],[Current Base Salary]]+CompensationAnalysis[[#This Row],[Base Increase Amount $]]))/CompensationAnalysis[[#This Row],[Target Market Salary]],"")</f>
        <v/>
      </c>
      <c r="V897" s="28"/>
      <c r="X897" s="28"/>
    </row>
    <row r="898" spans="1:24" ht="13.8" x14ac:dyDescent="0.25">
      <c r="A898" s="8"/>
      <c r="B898" s="8"/>
      <c r="C898" s="8"/>
      <c r="D898" s="8"/>
      <c r="E898" s="8"/>
      <c r="F898" s="8"/>
      <c r="G898" s="10"/>
      <c r="H898" s="29" t="str">
        <f>IFERROR(VLOOKUP(F898,'Jobs to Benchmark'!#REF!,1,FALSE),"")</f>
        <v/>
      </c>
      <c r="I898" s="15"/>
      <c r="J898" s="63"/>
      <c r="K898" s="63"/>
      <c r="L898" s="64"/>
      <c r="M898" s="65"/>
      <c r="N898" s="63"/>
      <c r="O898" s="66" t="str">
        <f>IFERROR(CompensationAnalysis[[#This Row],[Salary Band Average]]/CompensationAnalysis[[#This Row],[Target Market Salary]],"")</f>
        <v/>
      </c>
      <c r="P898" s="67" t="str">
        <f t="shared" si="36"/>
        <v/>
      </c>
      <c r="Q898" s="63">
        <f>IFERROR(CompensationAnalysis[[#This Row],[Current Base Salary]]-CompensationAnalysis[[#This Row],[Target Market Salary]],"")</f>
        <v>0</v>
      </c>
      <c r="R898" s="12"/>
      <c r="S898" s="63">
        <f t="shared" si="37"/>
        <v>0</v>
      </c>
      <c r="T898" s="63">
        <f>CompensationAnalysis[[#This Row],[Base Increase Amount $]]+CompensationAnalysis[[#This Row],[Current Base Salary]]</f>
        <v>0</v>
      </c>
      <c r="U898" s="67" t="str">
        <f>IFERROR(((CompensationAnalysis[[#This Row],[Current Base Salary]]+CompensationAnalysis[[#This Row],[Base Increase Amount $]]))/CompensationAnalysis[[#This Row],[Target Market Salary]],"")</f>
        <v/>
      </c>
      <c r="V898" s="28"/>
      <c r="X898" s="28"/>
    </row>
    <row r="899" spans="1:24" ht="13.8" x14ac:dyDescent="0.25">
      <c r="A899" s="8"/>
      <c r="B899" s="8"/>
      <c r="C899" s="8"/>
      <c r="D899" s="8"/>
      <c r="E899" s="8"/>
      <c r="F899" s="8"/>
      <c r="G899" s="10"/>
      <c r="H899" s="29" t="str">
        <f>IFERROR(VLOOKUP(F899,'Jobs to Benchmark'!#REF!,1,FALSE),"")</f>
        <v/>
      </c>
      <c r="I899" s="15"/>
      <c r="J899" s="63"/>
      <c r="K899" s="63"/>
      <c r="L899" s="64"/>
      <c r="M899" s="65"/>
      <c r="N899" s="63"/>
      <c r="O899" s="66" t="str">
        <f>IFERROR(CompensationAnalysis[[#This Row],[Salary Band Average]]/CompensationAnalysis[[#This Row],[Target Market Salary]],"")</f>
        <v/>
      </c>
      <c r="P899" s="67" t="str">
        <f t="shared" si="36"/>
        <v/>
      </c>
      <c r="Q899" s="63">
        <f>IFERROR(CompensationAnalysis[[#This Row],[Current Base Salary]]-CompensationAnalysis[[#This Row],[Target Market Salary]],"")</f>
        <v>0</v>
      </c>
      <c r="R899" s="12"/>
      <c r="S899" s="63">
        <f t="shared" si="37"/>
        <v>0</v>
      </c>
      <c r="T899" s="63">
        <f>CompensationAnalysis[[#This Row],[Base Increase Amount $]]+CompensationAnalysis[[#This Row],[Current Base Salary]]</f>
        <v>0</v>
      </c>
      <c r="U899" s="67" t="str">
        <f>IFERROR(((CompensationAnalysis[[#This Row],[Current Base Salary]]+CompensationAnalysis[[#This Row],[Base Increase Amount $]]))/CompensationAnalysis[[#This Row],[Target Market Salary]],"")</f>
        <v/>
      </c>
      <c r="V899" s="28"/>
      <c r="X899" s="28"/>
    </row>
    <row r="900" spans="1:24" ht="13.8" x14ac:dyDescent="0.25">
      <c r="A900" s="8"/>
      <c r="B900" s="8"/>
      <c r="C900" s="8"/>
      <c r="D900" s="8"/>
      <c r="E900" s="8"/>
      <c r="F900" s="8"/>
      <c r="G900" s="10"/>
      <c r="H900" s="29" t="str">
        <f>IFERROR(VLOOKUP(F900,'Jobs to Benchmark'!#REF!,1,FALSE),"")</f>
        <v/>
      </c>
      <c r="I900" s="15"/>
      <c r="J900" s="63"/>
      <c r="K900" s="63"/>
      <c r="L900" s="64"/>
      <c r="M900" s="65"/>
      <c r="N900" s="63"/>
      <c r="O900" s="66" t="str">
        <f>IFERROR(CompensationAnalysis[[#This Row],[Salary Band Average]]/CompensationAnalysis[[#This Row],[Target Market Salary]],"")</f>
        <v/>
      </c>
      <c r="P900" s="67" t="str">
        <f t="shared" si="36"/>
        <v/>
      </c>
      <c r="Q900" s="63">
        <f>IFERROR(CompensationAnalysis[[#This Row],[Current Base Salary]]-CompensationAnalysis[[#This Row],[Target Market Salary]],"")</f>
        <v>0</v>
      </c>
      <c r="R900" s="12"/>
      <c r="S900" s="63">
        <f t="shared" si="37"/>
        <v>0</v>
      </c>
      <c r="T900" s="63">
        <f>CompensationAnalysis[[#This Row],[Base Increase Amount $]]+CompensationAnalysis[[#This Row],[Current Base Salary]]</f>
        <v>0</v>
      </c>
      <c r="U900" s="67" t="str">
        <f>IFERROR(((CompensationAnalysis[[#This Row],[Current Base Salary]]+CompensationAnalysis[[#This Row],[Base Increase Amount $]]))/CompensationAnalysis[[#This Row],[Target Market Salary]],"")</f>
        <v/>
      </c>
      <c r="V900" s="28"/>
      <c r="X900" s="28"/>
    </row>
    <row r="901" spans="1:24" ht="13.8" x14ac:dyDescent="0.25">
      <c r="A901" s="8"/>
      <c r="B901" s="8"/>
      <c r="C901" s="8"/>
      <c r="D901" s="8"/>
      <c r="E901" s="8"/>
      <c r="F901" s="8"/>
      <c r="G901" s="10"/>
      <c r="H901" s="29" t="str">
        <f>IFERROR(VLOOKUP(F901,'Jobs to Benchmark'!#REF!,1,FALSE),"")</f>
        <v/>
      </c>
      <c r="I901" s="15"/>
      <c r="J901" s="63"/>
      <c r="K901" s="63"/>
      <c r="L901" s="64"/>
      <c r="M901" s="65"/>
      <c r="N901" s="63"/>
      <c r="O901" s="66" t="str">
        <f>IFERROR(CompensationAnalysis[[#This Row],[Salary Band Average]]/CompensationAnalysis[[#This Row],[Target Market Salary]],"")</f>
        <v/>
      </c>
      <c r="P901" s="67" t="str">
        <f t="shared" si="36"/>
        <v/>
      </c>
      <c r="Q901" s="63">
        <f>IFERROR(CompensationAnalysis[[#This Row],[Current Base Salary]]-CompensationAnalysis[[#This Row],[Target Market Salary]],"")</f>
        <v>0</v>
      </c>
      <c r="R901" s="12"/>
      <c r="S901" s="63">
        <f t="shared" si="37"/>
        <v>0</v>
      </c>
      <c r="T901" s="63">
        <f>CompensationAnalysis[[#This Row],[Base Increase Amount $]]+CompensationAnalysis[[#This Row],[Current Base Salary]]</f>
        <v>0</v>
      </c>
      <c r="U901" s="67" t="str">
        <f>IFERROR(((CompensationAnalysis[[#This Row],[Current Base Salary]]+CompensationAnalysis[[#This Row],[Base Increase Amount $]]))/CompensationAnalysis[[#This Row],[Target Market Salary]],"")</f>
        <v/>
      </c>
      <c r="V901" s="28"/>
      <c r="X901" s="28"/>
    </row>
    <row r="902" spans="1:24" ht="13.8" x14ac:dyDescent="0.25">
      <c r="A902" s="8"/>
      <c r="B902" s="8"/>
      <c r="C902" s="8"/>
      <c r="D902" s="8"/>
      <c r="E902" s="8"/>
      <c r="F902" s="8"/>
      <c r="G902" s="10"/>
      <c r="H902" s="29" t="str">
        <f>IFERROR(VLOOKUP(F902,'Jobs to Benchmark'!#REF!,1,FALSE),"")</f>
        <v/>
      </c>
      <c r="I902" s="15"/>
      <c r="J902" s="63"/>
      <c r="K902" s="63"/>
      <c r="L902" s="64"/>
      <c r="M902" s="65"/>
      <c r="N902" s="63"/>
      <c r="O902" s="66" t="str">
        <f>IFERROR(CompensationAnalysis[[#This Row],[Salary Band Average]]/CompensationAnalysis[[#This Row],[Target Market Salary]],"")</f>
        <v/>
      </c>
      <c r="P902" s="67" t="str">
        <f t="shared" ref="P902:P965" si="38">IFERROR(G902/N902,"")</f>
        <v/>
      </c>
      <c r="Q902" s="63">
        <f>IFERROR(CompensationAnalysis[[#This Row],[Current Base Salary]]-CompensationAnalysis[[#This Row],[Target Market Salary]],"")</f>
        <v>0</v>
      </c>
      <c r="R902" s="12"/>
      <c r="S902" s="63">
        <f t="shared" ref="S902:S965" si="39">IFERROR(G902*R902,"")</f>
        <v>0</v>
      </c>
      <c r="T902" s="63">
        <f>CompensationAnalysis[[#This Row],[Base Increase Amount $]]+CompensationAnalysis[[#This Row],[Current Base Salary]]</f>
        <v>0</v>
      </c>
      <c r="U902" s="67" t="str">
        <f>IFERROR(((CompensationAnalysis[[#This Row],[Current Base Salary]]+CompensationAnalysis[[#This Row],[Base Increase Amount $]]))/CompensationAnalysis[[#This Row],[Target Market Salary]],"")</f>
        <v/>
      </c>
      <c r="V902" s="28"/>
      <c r="X902" s="28"/>
    </row>
    <row r="903" spans="1:24" ht="13.8" x14ac:dyDescent="0.25">
      <c r="A903" s="8"/>
      <c r="B903" s="8"/>
      <c r="C903" s="8"/>
      <c r="D903" s="8"/>
      <c r="E903" s="8"/>
      <c r="F903" s="8"/>
      <c r="G903" s="10"/>
      <c r="H903" s="29" t="str">
        <f>IFERROR(VLOOKUP(F903,'Jobs to Benchmark'!#REF!,1,FALSE),"")</f>
        <v/>
      </c>
      <c r="I903" s="15"/>
      <c r="J903" s="63"/>
      <c r="K903" s="63"/>
      <c r="L903" s="64"/>
      <c r="M903" s="65"/>
      <c r="N903" s="63"/>
      <c r="O903" s="66" t="str">
        <f>IFERROR(CompensationAnalysis[[#This Row],[Salary Band Average]]/CompensationAnalysis[[#This Row],[Target Market Salary]],"")</f>
        <v/>
      </c>
      <c r="P903" s="67" t="str">
        <f t="shared" si="38"/>
        <v/>
      </c>
      <c r="Q903" s="63">
        <f>IFERROR(CompensationAnalysis[[#This Row],[Current Base Salary]]-CompensationAnalysis[[#This Row],[Target Market Salary]],"")</f>
        <v>0</v>
      </c>
      <c r="R903" s="12"/>
      <c r="S903" s="63">
        <f t="shared" si="39"/>
        <v>0</v>
      </c>
      <c r="T903" s="63">
        <f>CompensationAnalysis[[#This Row],[Base Increase Amount $]]+CompensationAnalysis[[#This Row],[Current Base Salary]]</f>
        <v>0</v>
      </c>
      <c r="U903" s="67" t="str">
        <f>IFERROR(((CompensationAnalysis[[#This Row],[Current Base Salary]]+CompensationAnalysis[[#This Row],[Base Increase Amount $]]))/CompensationAnalysis[[#This Row],[Target Market Salary]],"")</f>
        <v/>
      </c>
      <c r="V903" s="28"/>
      <c r="X903" s="28"/>
    </row>
    <row r="904" spans="1:24" ht="13.8" x14ac:dyDescent="0.25">
      <c r="A904" s="8"/>
      <c r="B904" s="8"/>
      <c r="C904" s="8"/>
      <c r="D904" s="8"/>
      <c r="E904" s="8"/>
      <c r="F904" s="8"/>
      <c r="G904" s="10"/>
      <c r="H904" s="29" t="str">
        <f>IFERROR(VLOOKUP(F904,'Jobs to Benchmark'!#REF!,1,FALSE),"")</f>
        <v/>
      </c>
      <c r="I904" s="15"/>
      <c r="J904" s="63"/>
      <c r="K904" s="63"/>
      <c r="L904" s="64"/>
      <c r="M904" s="65"/>
      <c r="N904" s="63"/>
      <c r="O904" s="66" t="str">
        <f>IFERROR(CompensationAnalysis[[#This Row],[Salary Band Average]]/CompensationAnalysis[[#This Row],[Target Market Salary]],"")</f>
        <v/>
      </c>
      <c r="P904" s="67" t="str">
        <f t="shared" si="38"/>
        <v/>
      </c>
      <c r="Q904" s="63">
        <f>IFERROR(CompensationAnalysis[[#This Row],[Current Base Salary]]-CompensationAnalysis[[#This Row],[Target Market Salary]],"")</f>
        <v>0</v>
      </c>
      <c r="R904" s="12"/>
      <c r="S904" s="63">
        <f t="shared" si="39"/>
        <v>0</v>
      </c>
      <c r="T904" s="63">
        <f>CompensationAnalysis[[#This Row],[Base Increase Amount $]]+CompensationAnalysis[[#This Row],[Current Base Salary]]</f>
        <v>0</v>
      </c>
      <c r="U904" s="67" t="str">
        <f>IFERROR(((CompensationAnalysis[[#This Row],[Current Base Salary]]+CompensationAnalysis[[#This Row],[Base Increase Amount $]]))/CompensationAnalysis[[#This Row],[Target Market Salary]],"")</f>
        <v/>
      </c>
      <c r="V904" s="28"/>
      <c r="X904" s="28"/>
    </row>
    <row r="905" spans="1:24" ht="13.8" x14ac:dyDescent="0.25">
      <c r="A905" s="8"/>
      <c r="B905" s="8"/>
      <c r="C905" s="8"/>
      <c r="D905" s="8"/>
      <c r="E905" s="8"/>
      <c r="F905" s="8"/>
      <c r="G905" s="10"/>
      <c r="H905" s="29" t="str">
        <f>IFERROR(VLOOKUP(F905,'Jobs to Benchmark'!#REF!,1,FALSE),"")</f>
        <v/>
      </c>
      <c r="I905" s="15"/>
      <c r="J905" s="63"/>
      <c r="K905" s="63"/>
      <c r="L905" s="64"/>
      <c r="M905" s="65"/>
      <c r="N905" s="63"/>
      <c r="O905" s="66" t="str">
        <f>IFERROR(CompensationAnalysis[[#This Row],[Salary Band Average]]/CompensationAnalysis[[#This Row],[Target Market Salary]],"")</f>
        <v/>
      </c>
      <c r="P905" s="67" t="str">
        <f t="shared" si="38"/>
        <v/>
      </c>
      <c r="Q905" s="63">
        <f>IFERROR(CompensationAnalysis[[#This Row],[Current Base Salary]]-CompensationAnalysis[[#This Row],[Target Market Salary]],"")</f>
        <v>0</v>
      </c>
      <c r="R905" s="12"/>
      <c r="S905" s="63">
        <f t="shared" si="39"/>
        <v>0</v>
      </c>
      <c r="T905" s="63">
        <f>CompensationAnalysis[[#This Row],[Base Increase Amount $]]+CompensationAnalysis[[#This Row],[Current Base Salary]]</f>
        <v>0</v>
      </c>
      <c r="U905" s="67" t="str">
        <f>IFERROR(((CompensationAnalysis[[#This Row],[Current Base Salary]]+CompensationAnalysis[[#This Row],[Base Increase Amount $]]))/CompensationAnalysis[[#This Row],[Target Market Salary]],"")</f>
        <v/>
      </c>
      <c r="V905" s="28"/>
      <c r="X905" s="28"/>
    </row>
    <row r="906" spans="1:24" ht="13.8" x14ac:dyDescent="0.25">
      <c r="A906" s="8"/>
      <c r="B906" s="8"/>
      <c r="C906" s="8"/>
      <c r="D906" s="8"/>
      <c r="E906" s="8"/>
      <c r="F906" s="8"/>
      <c r="G906" s="10"/>
      <c r="H906" s="29" t="str">
        <f>IFERROR(VLOOKUP(F906,'Jobs to Benchmark'!#REF!,1,FALSE),"")</f>
        <v/>
      </c>
      <c r="I906" s="15"/>
      <c r="J906" s="63"/>
      <c r="K906" s="63"/>
      <c r="L906" s="64"/>
      <c r="M906" s="65"/>
      <c r="N906" s="63"/>
      <c r="O906" s="66" t="str">
        <f>IFERROR(CompensationAnalysis[[#This Row],[Salary Band Average]]/CompensationAnalysis[[#This Row],[Target Market Salary]],"")</f>
        <v/>
      </c>
      <c r="P906" s="67" t="str">
        <f t="shared" si="38"/>
        <v/>
      </c>
      <c r="Q906" s="63">
        <f>IFERROR(CompensationAnalysis[[#This Row],[Current Base Salary]]-CompensationAnalysis[[#This Row],[Target Market Salary]],"")</f>
        <v>0</v>
      </c>
      <c r="R906" s="12"/>
      <c r="S906" s="63">
        <f t="shared" si="39"/>
        <v>0</v>
      </c>
      <c r="T906" s="63">
        <f>CompensationAnalysis[[#This Row],[Base Increase Amount $]]+CompensationAnalysis[[#This Row],[Current Base Salary]]</f>
        <v>0</v>
      </c>
      <c r="U906" s="67" t="str">
        <f>IFERROR(((CompensationAnalysis[[#This Row],[Current Base Salary]]+CompensationAnalysis[[#This Row],[Base Increase Amount $]]))/CompensationAnalysis[[#This Row],[Target Market Salary]],"")</f>
        <v/>
      </c>
      <c r="V906" s="28"/>
      <c r="X906" s="28"/>
    </row>
    <row r="907" spans="1:24" ht="13.8" x14ac:dyDescent="0.25">
      <c r="A907" s="8"/>
      <c r="B907" s="8"/>
      <c r="C907" s="8"/>
      <c r="D907" s="8"/>
      <c r="E907" s="8"/>
      <c r="F907" s="8"/>
      <c r="G907" s="10"/>
      <c r="H907" s="29" t="str">
        <f>IFERROR(VLOOKUP(F907,'Jobs to Benchmark'!#REF!,1,FALSE),"")</f>
        <v/>
      </c>
      <c r="I907" s="15"/>
      <c r="J907" s="63"/>
      <c r="K907" s="63"/>
      <c r="L907" s="64"/>
      <c r="M907" s="65"/>
      <c r="N907" s="63"/>
      <c r="O907" s="66" t="str">
        <f>IFERROR(CompensationAnalysis[[#This Row],[Salary Band Average]]/CompensationAnalysis[[#This Row],[Target Market Salary]],"")</f>
        <v/>
      </c>
      <c r="P907" s="67" t="str">
        <f t="shared" si="38"/>
        <v/>
      </c>
      <c r="Q907" s="63">
        <f>IFERROR(CompensationAnalysis[[#This Row],[Current Base Salary]]-CompensationAnalysis[[#This Row],[Target Market Salary]],"")</f>
        <v>0</v>
      </c>
      <c r="R907" s="12"/>
      <c r="S907" s="63">
        <f t="shared" si="39"/>
        <v>0</v>
      </c>
      <c r="T907" s="63">
        <f>CompensationAnalysis[[#This Row],[Base Increase Amount $]]+CompensationAnalysis[[#This Row],[Current Base Salary]]</f>
        <v>0</v>
      </c>
      <c r="U907" s="67" t="str">
        <f>IFERROR(((CompensationAnalysis[[#This Row],[Current Base Salary]]+CompensationAnalysis[[#This Row],[Base Increase Amount $]]))/CompensationAnalysis[[#This Row],[Target Market Salary]],"")</f>
        <v/>
      </c>
      <c r="V907" s="28"/>
      <c r="X907" s="28"/>
    </row>
    <row r="908" spans="1:24" ht="13.8" x14ac:dyDescent="0.25">
      <c r="A908" s="8"/>
      <c r="B908" s="8"/>
      <c r="C908" s="8"/>
      <c r="D908" s="8"/>
      <c r="E908" s="8"/>
      <c r="F908" s="8"/>
      <c r="G908" s="10"/>
      <c r="H908" s="29" t="str">
        <f>IFERROR(VLOOKUP(F908,'Jobs to Benchmark'!#REF!,1,FALSE),"")</f>
        <v/>
      </c>
      <c r="I908" s="15"/>
      <c r="J908" s="63"/>
      <c r="K908" s="63"/>
      <c r="L908" s="64"/>
      <c r="M908" s="65"/>
      <c r="N908" s="63"/>
      <c r="O908" s="66" t="str">
        <f>IFERROR(CompensationAnalysis[[#This Row],[Salary Band Average]]/CompensationAnalysis[[#This Row],[Target Market Salary]],"")</f>
        <v/>
      </c>
      <c r="P908" s="67" t="str">
        <f t="shared" si="38"/>
        <v/>
      </c>
      <c r="Q908" s="63">
        <f>IFERROR(CompensationAnalysis[[#This Row],[Current Base Salary]]-CompensationAnalysis[[#This Row],[Target Market Salary]],"")</f>
        <v>0</v>
      </c>
      <c r="R908" s="12"/>
      <c r="S908" s="63">
        <f t="shared" si="39"/>
        <v>0</v>
      </c>
      <c r="T908" s="63">
        <f>CompensationAnalysis[[#This Row],[Base Increase Amount $]]+CompensationAnalysis[[#This Row],[Current Base Salary]]</f>
        <v>0</v>
      </c>
      <c r="U908" s="67" t="str">
        <f>IFERROR(((CompensationAnalysis[[#This Row],[Current Base Salary]]+CompensationAnalysis[[#This Row],[Base Increase Amount $]]))/CompensationAnalysis[[#This Row],[Target Market Salary]],"")</f>
        <v/>
      </c>
      <c r="V908" s="28"/>
      <c r="X908" s="28"/>
    </row>
    <row r="909" spans="1:24" ht="13.8" x14ac:dyDescent="0.25">
      <c r="A909" s="8"/>
      <c r="B909" s="8"/>
      <c r="C909" s="8"/>
      <c r="D909" s="8"/>
      <c r="E909" s="8"/>
      <c r="F909" s="8"/>
      <c r="G909" s="10"/>
      <c r="H909" s="29" t="str">
        <f>IFERROR(VLOOKUP(F909,'Jobs to Benchmark'!#REF!,1,FALSE),"")</f>
        <v/>
      </c>
      <c r="I909" s="15"/>
      <c r="J909" s="63"/>
      <c r="K909" s="63"/>
      <c r="L909" s="64"/>
      <c r="M909" s="65"/>
      <c r="N909" s="63"/>
      <c r="O909" s="66" t="str">
        <f>IFERROR(CompensationAnalysis[[#This Row],[Salary Band Average]]/CompensationAnalysis[[#This Row],[Target Market Salary]],"")</f>
        <v/>
      </c>
      <c r="P909" s="67" t="str">
        <f t="shared" si="38"/>
        <v/>
      </c>
      <c r="Q909" s="63">
        <f>IFERROR(CompensationAnalysis[[#This Row],[Current Base Salary]]-CompensationAnalysis[[#This Row],[Target Market Salary]],"")</f>
        <v>0</v>
      </c>
      <c r="R909" s="12"/>
      <c r="S909" s="63">
        <f t="shared" si="39"/>
        <v>0</v>
      </c>
      <c r="T909" s="63">
        <f>CompensationAnalysis[[#This Row],[Base Increase Amount $]]+CompensationAnalysis[[#This Row],[Current Base Salary]]</f>
        <v>0</v>
      </c>
      <c r="U909" s="67" t="str">
        <f>IFERROR(((CompensationAnalysis[[#This Row],[Current Base Salary]]+CompensationAnalysis[[#This Row],[Base Increase Amount $]]))/CompensationAnalysis[[#This Row],[Target Market Salary]],"")</f>
        <v/>
      </c>
      <c r="V909" s="28"/>
      <c r="X909" s="28"/>
    </row>
    <row r="910" spans="1:24" ht="13.8" x14ac:dyDescent="0.25">
      <c r="A910" s="8"/>
      <c r="B910" s="8"/>
      <c r="C910" s="8"/>
      <c r="D910" s="8"/>
      <c r="E910" s="8"/>
      <c r="F910" s="8"/>
      <c r="G910" s="10"/>
      <c r="H910" s="29" t="str">
        <f>IFERROR(VLOOKUP(F910,'Jobs to Benchmark'!#REF!,1,FALSE),"")</f>
        <v/>
      </c>
      <c r="I910" s="15"/>
      <c r="J910" s="63"/>
      <c r="K910" s="63"/>
      <c r="L910" s="64"/>
      <c r="M910" s="65"/>
      <c r="N910" s="63"/>
      <c r="O910" s="66" t="str">
        <f>IFERROR(CompensationAnalysis[[#This Row],[Salary Band Average]]/CompensationAnalysis[[#This Row],[Target Market Salary]],"")</f>
        <v/>
      </c>
      <c r="P910" s="67" t="str">
        <f t="shared" si="38"/>
        <v/>
      </c>
      <c r="Q910" s="63">
        <f>IFERROR(CompensationAnalysis[[#This Row],[Current Base Salary]]-CompensationAnalysis[[#This Row],[Target Market Salary]],"")</f>
        <v>0</v>
      </c>
      <c r="R910" s="12"/>
      <c r="S910" s="63">
        <f t="shared" si="39"/>
        <v>0</v>
      </c>
      <c r="T910" s="63">
        <f>CompensationAnalysis[[#This Row],[Base Increase Amount $]]+CompensationAnalysis[[#This Row],[Current Base Salary]]</f>
        <v>0</v>
      </c>
      <c r="U910" s="67" t="str">
        <f>IFERROR(((CompensationAnalysis[[#This Row],[Current Base Salary]]+CompensationAnalysis[[#This Row],[Base Increase Amount $]]))/CompensationAnalysis[[#This Row],[Target Market Salary]],"")</f>
        <v/>
      </c>
      <c r="V910" s="28"/>
      <c r="X910" s="28"/>
    </row>
    <row r="911" spans="1:24" ht="13.8" x14ac:dyDescent="0.25">
      <c r="A911" s="8"/>
      <c r="B911" s="8"/>
      <c r="C911" s="8"/>
      <c r="D911" s="8"/>
      <c r="E911" s="8"/>
      <c r="F911" s="8"/>
      <c r="G911" s="10"/>
      <c r="H911" s="29" t="str">
        <f>IFERROR(VLOOKUP(F911,'Jobs to Benchmark'!#REF!,1,FALSE),"")</f>
        <v/>
      </c>
      <c r="I911" s="15"/>
      <c r="J911" s="63"/>
      <c r="K911" s="63"/>
      <c r="L911" s="64"/>
      <c r="M911" s="65"/>
      <c r="N911" s="63"/>
      <c r="O911" s="66" t="str">
        <f>IFERROR(CompensationAnalysis[[#This Row],[Salary Band Average]]/CompensationAnalysis[[#This Row],[Target Market Salary]],"")</f>
        <v/>
      </c>
      <c r="P911" s="67" t="str">
        <f t="shared" si="38"/>
        <v/>
      </c>
      <c r="Q911" s="63">
        <f>IFERROR(CompensationAnalysis[[#This Row],[Current Base Salary]]-CompensationAnalysis[[#This Row],[Target Market Salary]],"")</f>
        <v>0</v>
      </c>
      <c r="R911" s="12"/>
      <c r="S911" s="63">
        <f t="shared" si="39"/>
        <v>0</v>
      </c>
      <c r="T911" s="63">
        <f>CompensationAnalysis[[#This Row],[Base Increase Amount $]]+CompensationAnalysis[[#This Row],[Current Base Salary]]</f>
        <v>0</v>
      </c>
      <c r="U911" s="67" t="str">
        <f>IFERROR(((CompensationAnalysis[[#This Row],[Current Base Salary]]+CompensationAnalysis[[#This Row],[Base Increase Amount $]]))/CompensationAnalysis[[#This Row],[Target Market Salary]],"")</f>
        <v/>
      </c>
      <c r="V911" s="28"/>
      <c r="X911" s="28"/>
    </row>
    <row r="912" spans="1:24" ht="13.8" x14ac:dyDescent="0.25">
      <c r="A912" s="8"/>
      <c r="B912" s="8"/>
      <c r="C912" s="8"/>
      <c r="D912" s="8"/>
      <c r="E912" s="8"/>
      <c r="F912" s="8"/>
      <c r="G912" s="10"/>
      <c r="H912" s="29" t="str">
        <f>IFERROR(VLOOKUP(F912,'Jobs to Benchmark'!#REF!,1,FALSE),"")</f>
        <v/>
      </c>
      <c r="I912" s="15"/>
      <c r="J912" s="63"/>
      <c r="K912" s="63"/>
      <c r="L912" s="64"/>
      <c r="M912" s="65"/>
      <c r="N912" s="63"/>
      <c r="O912" s="66" t="str">
        <f>IFERROR(CompensationAnalysis[[#This Row],[Salary Band Average]]/CompensationAnalysis[[#This Row],[Target Market Salary]],"")</f>
        <v/>
      </c>
      <c r="P912" s="67" t="str">
        <f t="shared" si="38"/>
        <v/>
      </c>
      <c r="Q912" s="63">
        <f>IFERROR(CompensationAnalysis[[#This Row],[Current Base Salary]]-CompensationAnalysis[[#This Row],[Target Market Salary]],"")</f>
        <v>0</v>
      </c>
      <c r="R912" s="12"/>
      <c r="S912" s="63">
        <f t="shared" si="39"/>
        <v>0</v>
      </c>
      <c r="T912" s="63">
        <f>CompensationAnalysis[[#This Row],[Base Increase Amount $]]+CompensationAnalysis[[#This Row],[Current Base Salary]]</f>
        <v>0</v>
      </c>
      <c r="U912" s="67" t="str">
        <f>IFERROR(((CompensationAnalysis[[#This Row],[Current Base Salary]]+CompensationAnalysis[[#This Row],[Base Increase Amount $]]))/CompensationAnalysis[[#This Row],[Target Market Salary]],"")</f>
        <v/>
      </c>
      <c r="V912" s="28"/>
      <c r="X912" s="28"/>
    </row>
    <row r="913" spans="1:24" ht="13.8" x14ac:dyDescent="0.25">
      <c r="A913" s="8"/>
      <c r="B913" s="8"/>
      <c r="C913" s="8"/>
      <c r="D913" s="8"/>
      <c r="E913" s="8"/>
      <c r="F913" s="8"/>
      <c r="G913" s="10"/>
      <c r="H913" s="29" t="str">
        <f>IFERROR(VLOOKUP(F913,'Jobs to Benchmark'!#REF!,1,FALSE),"")</f>
        <v/>
      </c>
      <c r="I913" s="15"/>
      <c r="J913" s="63"/>
      <c r="K913" s="63"/>
      <c r="L913" s="64"/>
      <c r="M913" s="65"/>
      <c r="N913" s="63"/>
      <c r="O913" s="66" t="str">
        <f>IFERROR(CompensationAnalysis[[#This Row],[Salary Band Average]]/CompensationAnalysis[[#This Row],[Target Market Salary]],"")</f>
        <v/>
      </c>
      <c r="P913" s="67" t="str">
        <f t="shared" si="38"/>
        <v/>
      </c>
      <c r="Q913" s="63">
        <f>IFERROR(CompensationAnalysis[[#This Row],[Current Base Salary]]-CompensationAnalysis[[#This Row],[Target Market Salary]],"")</f>
        <v>0</v>
      </c>
      <c r="R913" s="12"/>
      <c r="S913" s="63">
        <f t="shared" si="39"/>
        <v>0</v>
      </c>
      <c r="T913" s="63">
        <f>CompensationAnalysis[[#This Row],[Base Increase Amount $]]+CompensationAnalysis[[#This Row],[Current Base Salary]]</f>
        <v>0</v>
      </c>
      <c r="U913" s="67" t="str">
        <f>IFERROR(((CompensationAnalysis[[#This Row],[Current Base Salary]]+CompensationAnalysis[[#This Row],[Base Increase Amount $]]))/CompensationAnalysis[[#This Row],[Target Market Salary]],"")</f>
        <v/>
      </c>
      <c r="V913" s="28"/>
      <c r="X913" s="28"/>
    </row>
    <row r="914" spans="1:24" ht="13.8" x14ac:dyDescent="0.25">
      <c r="A914" s="8"/>
      <c r="B914" s="8"/>
      <c r="C914" s="8"/>
      <c r="D914" s="8"/>
      <c r="E914" s="8"/>
      <c r="F914" s="8"/>
      <c r="G914" s="10"/>
      <c r="H914" s="29" t="str">
        <f>IFERROR(VLOOKUP(F914,'Jobs to Benchmark'!#REF!,1,FALSE),"")</f>
        <v/>
      </c>
      <c r="I914" s="15"/>
      <c r="J914" s="63"/>
      <c r="K914" s="63"/>
      <c r="L914" s="64"/>
      <c r="M914" s="65"/>
      <c r="N914" s="63"/>
      <c r="O914" s="66" t="str">
        <f>IFERROR(CompensationAnalysis[[#This Row],[Salary Band Average]]/CompensationAnalysis[[#This Row],[Target Market Salary]],"")</f>
        <v/>
      </c>
      <c r="P914" s="67" t="str">
        <f t="shared" si="38"/>
        <v/>
      </c>
      <c r="Q914" s="63">
        <f>IFERROR(CompensationAnalysis[[#This Row],[Current Base Salary]]-CompensationAnalysis[[#This Row],[Target Market Salary]],"")</f>
        <v>0</v>
      </c>
      <c r="R914" s="12"/>
      <c r="S914" s="63">
        <f t="shared" si="39"/>
        <v>0</v>
      </c>
      <c r="T914" s="63">
        <f>CompensationAnalysis[[#This Row],[Base Increase Amount $]]+CompensationAnalysis[[#This Row],[Current Base Salary]]</f>
        <v>0</v>
      </c>
      <c r="U914" s="67" t="str">
        <f>IFERROR(((CompensationAnalysis[[#This Row],[Current Base Salary]]+CompensationAnalysis[[#This Row],[Base Increase Amount $]]))/CompensationAnalysis[[#This Row],[Target Market Salary]],"")</f>
        <v/>
      </c>
      <c r="V914" s="28"/>
      <c r="X914" s="28"/>
    </row>
    <row r="915" spans="1:24" ht="13.8" x14ac:dyDescent="0.25">
      <c r="A915" s="8"/>
      <c r="B915" s="8"/>
      <c r="C915" s="8"/>
      <c r="D915" s="8"/>
      <c r="E915" s="8"/>
      <c r="F915" s="8"/>
      <c r="G915" s="10"/>
      <c r="H915" s="29" t="str">
        <f>IFERROR(VLOOKUP(F915,'Jobs to Benchmark'!#REF!,1,FALSE),"")</f>
        <v/>
      </c>
      <c r="I915" s="15"/>
      <c r="J915" s="63"/>
      <c r="K915" s="63"/>
      <c r="L915" s="64"/>
      <c r="M915" s="65"/>
      <c r="N915" s="63"/>
      <c r="O915" s="66" t="str">
        <f>IFERROR(CompensationAnalysis[[#This Row],[Salary Band Average]]/CompensationAnalysis[[#This Row],[Target Market Salary]],"")</f>
        <v/>
      </c>
      <c r="P915" s="67" t="str">
        <f t="shared" si="38"/>
        <v/>
      </c>
      <c r="Q915" s="63">
        <f>IFERROR(CompensationAnalysis[[#This Row],[Current Base Salary]]-CompensationAnalysis[[#This Row],[Target Market Salary]],"")</f>
        <v>0</v>
      </c>
      <c r="R915" s="12"/>
      <c r="S915" s="63">
        <f t="shared" si="39"/>
        <v>0</v>
      </c>
      <c r="T915" s="63">
        <f>CompensationAnalysis[[#This Row],[Base Increase Amount $]]+CompensationAnalysis[[#This Row],[Current Base Salary]]</f>
        <v>0</v>
      </c>
      <c r="U915" s="67" t="str">
        <f>IFERROR(((CompensationAnalysis[[#This Row],[Current Base Salary]]+CompensationAnalysis[[#This Row],[Base Increase Amount $]]))/CompensationAnalysis[[#This Row],[Target Market Salary]],"")</f>
        <v/>
      </c>
      <c r="V915" s="28"/>
      <c r="X915" s="28"/>
    </row>
    <row r="916" spans="1:24" ht="13.8" x14ac:dyDescent="0.25">
      <c r="A916" s="8"/>
      <c r="B916" s="8"/>
      <c r="C916" s="8"/>
      <c r="D916" s="8"/>
      <c r="E916" s="8"/>
      <c r="F916" s="8"/>
      <c r="G916" s="10"/>
      <c r="H916" s="29" t="str">
        <f>IFERROR(VLOOKUP(F916,'Jobs to Benchmark'!#REF!,1,FALSE),"")</f>
        <v/>
      </c>
      <c r="I916" s="15"/>
      <c r="J916" s="63"/>
      <c r="K916" s="63"/>
      <c r="L916" s="64"/>
      <c r="M916" s="65"/>
      <c r="N916" s="63"/>
      <c r="O916" s="66" t="str">
        <f>IFERROR(CompensationAnalysis[[#This Row],[Salary Band Average]]/CompensationAnalysis[[#This Row],[Target Market Salary]],"")</f>
        <v/>
      </c>
      <c r="P916" s="67" t="str">
        <f t="shared" si="38"/>
        <v/>
      </c>
      <c r="Q916" s="63">
        <f>IFERROR(CompensationAnalysis[[#This Row],[Current Base Salary]]-CompensationAnalysis[[#This Row],[Target Market Salary]],"")</f>
        <v>0</v>
      </c>
      <c r="R916" s="12"/>
      <c r="S916" s="63">
        <f t="shared" si="39"/>
        <v>0</v>
      </c>
      <c r="T916" s="63">
        <f>CompensationAnalysis[[#This Row],[Base Increase Amount $]]+CompensationAnalysis[[#This Row],[Current Base Salary]]</f>
        <v>0</v>
      </c>
      <c r="U916" s="67" t="str">
        <f>IFERROR(((CompensationAnalysis[[#This Row],[Current Base Salary]]+CompensationAnalysis[[#This Row],[Base Increase Amount $]]))/CompensationAnalysis[[#This Row],[Target Market Salary]],"")</f>
        <v/>
      </c>
      <c r="V916" s="28"/>
      <c r="X916" s="28"/>
    </row>
    <row r="917" spans="1:24" ht="13.8" x14ac:dyDescent="0.25">
      <c r="A917" s="8"/>
      <c r="B917" s="8"/>
      <c r="C917" s="8"/>
      <c r="D917" s="8"/>
      <c r="E917" s="8"/>
      <c r="F917" s="8"/>
      <c r="G917" s="10"/>
      <c r="H917" s="29" t="str">
        <f>IFERROR(VLOOKUP(F917,'Jobs to Benchmark'!#REF!,1,FALSE),"")</f>
        <v/>
      </c>
      <c r="I917" s="15"/>
      <c r="J917" s="63"/>
      <c r="K917" s="63"/>
      <c r="L917" s="64"/>
      <c r="M917" s="65"/>
      <c r="N917" s="63"/>
      <c r="O917" s="66" t="str">
        <f>IFERROR(CompensationAnalysis[[#This Row],[Salary Band Average]]/CompensationAnalysis[[#This Row],[Target Market Salary]],"")</f>
        <v/>
      </c>
      <c r="P917" s="67" t="str">
        <f t="shared" si="38"/>
        <v/>
      </c>
      <c r="Q917" s="63">
        <f>IFERROR(CompensationAnalysis[[#This Row],[Current Base Salary]]-CompensationAnalysis[[#This Row],[Target Market Salary]],"")</f>
        <v>0</v>
      </c>
      <c r="R917" s="12"/>
      <c r="S917" s="63">
        <f t="shared" si="39"/>
        <v>0</v>
      </c>
      <c r="T917" s="63">
        <f>CompensationAnalysis[[#This Row],[Base Increase Amount $]]+CompensationAnalysis[[#This Row],[Current Base Salary]]</f>
        <v>0</v>
      </c>
      <c r="U917" s="67" t="str">
        <f>IFERROR(((CompensationAnalysis[[#This Row],[Current Base Salary]]+CompensationAnalysis[[#This Row],[Base Increase Amount $]]))/CompensationAnalysis[[#This Row],[Target Market Salary]],"")</f>
        <v/>
      </c>
      <c r="V917" s="28"/>
      <c r="X917" s="28"/>
    </row>
    <row r="918" spans="1:24" ht="13.8" x14ac:dyDescent="0.25">
      <c r="A918" s="8"/>
      <c r="B918" s="8"/>
      <c r="C918" s="8"/>
      <c r="D918" s="8"/>
      <c r="E918" s="8"/>
      <c r="F918" s="8"/>
      <c r="G918" s="10"/>
      <c r="H918" s="29" t="str">
        <f>IFERROR(VLOOKUP(F918,'Jobs to Benchmark'!#REF!,1,FALSE),"")</f>
        <v/>
      </c>
      <c r="I918" s="15"/>
      <c r="J918" s="63"/>
      <c r="K918" s="63"/>
      <c r="L918" s="64"/>
      <c r="M918" s="65"/>
      <c r="N918" s="63"/>
      <c r="O918" s="66" t="str">
        <f>IFERROR(CompensationAnalysis[[#This Row],[Salary Band Average]]/CompensationAnalysis[[#This Row],[Target Market Salary]],"")</f>
        <v/>
      </c>
      <c r="P918" s="67" t="str">
        <f t="shared" si="38"/>
        <v/>
      </c>
      <c r="Q918" s="63">
        <f>IFERROR(CompensationAnalysis[[#This Row],[Current Base Salary]]-CompensationAnalysis[[#This Row],[Target Market Salary]],"")</f>
        <v>0</v>
      </c>
      <c r="R918" s="12"/>
      <c r="S918" s="63">
        <f t="shared" si="39"/>
        <v>0</v>
      </c>
      <c r="T918" s="63">
        <f>CompensationAnalysis[[#This Row],[Base Increase Amount $]]+CompensationAnalysis[[#This Row],[Current Base Salary]]</f>
        <v>0</v>
      </c>
      <c r="U918" s="67" t="str">
        <f>IFERROR(((CompensationAnalysis[[#This Row],[Current Base Salary]]+CompensationAnalysis[[#This Row],[Base Increase Amount $]]))/CompensationAnalysis[[#This Row],[Target Market Salary]],"")</f>
        <v/>
      </c>
      <c r="V918" s="28"/>
      <c r="X918" s="28"/>
    </row>
    <row r="919" spans="1:24" ht="13.8" x14ac:dyDescent="0.25">
      <c r="A919" s="8"/>
      <c r="B919" s="8"/>
      <c r="C919" s="8"/>
      <c r="D919" s="8"/>
      <c r="E919" s="8"/>
      <c r="F919" s="8"/>
      <c r="G919" s="10"/>
      <c r="H919" s="29" t="str">
        <f>IFERROR(VLOOKUP(F919,'Jobs to Benchmark'!#REF!,1,FALSE),"")</f>
        <v/>
      </c>
      <c r="I919" s="15"/>
      <c r="J919" s="63"/>
      <c r="K919" s="63"/>
      <c r="L919" s="64"/>
      <c r="M919" s="65"/>
      <c r="N919" s="63"/>
      <c r="O919" s="66" t="str">
        <f>IFERROR(CompensationAnalysis[[#This Row],[Salary Band Average]]/CompensationAnalysis[[#This Row],[Target Market Salary]],"")</f>
        <v/>
      </c>
      <c r="P919" s="67" t="str">
        <f t="shared" si="38"/>
        <v/>
      </c>
      <c r="Q919" s="63">
        <f>IFERROR(CompensationAnalysis[[#This Row],[Current Base Salary]]-CompensationAnalysis[[#This Row],[Target Market Salary]],"")</f>
        <v>0</v>
      </c>
      <c r="R919" s="12"/>
      <c r="S919" s="63">
        <f t="shared" si="39"/>
        <v>0</v>
      </c>
      <c r="T919" s="63">
        <f>CompensationAnalysis[[#This Row],[Base Increase Amount $]]+CompensationAnalysis[[#This Row],[Current Base Salary]]</f>
        <v>0</v>
      </c>
      <c r="U919" s="67" t="str">
        <f>IFERROR(((CompensationAnalysis[[#This Row],[Current Base Salary]]+CompensationAnalysis[[#This Row],[Base Increase Amount $]]))/CompensationAnalysis[[#This Row],[Target Market Salary]],"")</f>
        <v/>
      </c>
      <c r="V919" s="28"/>
      <c r="X919" s="28"/>
    </row>
    <row r="920" spans="1:24" ht="13.8" x14ac:dyDescent="0.25">
      <c r="A920" s="8"/>
      <c r="B920" s="8"/>
      <c r="C920" s="8"/>
      <c r="D920" s="8"/>
      <c r="E920" s="8"/>
      <c r="F920" s="8"/>
      <c r="G920" s="10"/>
      <c r="H920" s="29" t="str">
        <f>IFERROR(VLOOKUP(F920,'Jobs to Benchmark'!#REF!,1,FALSE),"")</f>
        <v/>
      </c>
      <c r="I920" s="15"/>
      <c r="J920" s="63"/>
      <c r="K920" s="63"/>
      <c r="L920" s="64"/>
      <c r="M920" s="65"/>
      <c r="N920" s="63"/>
      <c r="O920" s="66" t="str">
        <f>IFERROR(CompensationAnalysis[[#This Row],[Salary Band Average]]/CompensationAnalysis[[#This Row],[Target Market Salary]],"")</f>
        <v/>
      </c>
      <c r="P920" s="67" t="str">
        <f t="shared" si="38"/>
        <v/>
      </c>
      <c r="Q920" s="63">
        <f>IFERROR(CompensationAnalysis[[#This Row],[Current Base Salary]]-CompensationAnalysis[[#This Row],[Target Market Salary]],"")</f>
        <v>0</v>
      </c>
      <c r="R920" s="12"/>
      <c r="S920" s="63">
        <f t="shared" si="39"/>
        <v>0</v>
      </c>
      <c r="T920" s="63">
        <f>CompensationAnalysis[[#This Row],[Base Increase Amount $]]+CompensationAnalysis[[#This Row],[Current Base Salary]]</f>
        <v>0</v>
      </c>
      <c r="U920" s="67" t="str">
        <f>IFERROR(((CompensationAnalysis[[#This Row],[Current Base Salary]]+CompensationAnalysis[[#This Row],[Base Increase Amount $]]))/CompensationAnalysis[[#This Row],[Target Market Salary]],"")</f>
        <v/>
      </c>
      <c r="V920" s="28"/>
      <c r="X920" s="28"/>
    </row>
    <row r="921" spans="1:24" ht="13.8" x14ac:dyDescent="0.25">
      <c r="A921" s="8"/>
      <c r="B921" s="8"/>
      <c r="C921" s="8"/>
      <c r="D921" s="8"/>
      <c r="E921" s="8"/>
      <c r="F921" s="8"/>
      <c r="G921" s="10"/>
      <c r="H921" s="29" t="str">
        <f>IFERROR(VLOOKUP(F921,'Jobs to Benchmark'!#REF!,1,FALSE),"")</f>
        <v/>
      </c>
      <c r="I921" s="15"/>
      <c r="J921" s="63"/>
      <c r="K921" s="63"/>
      <c r="L921" s="64"/>
      <c r="M921" s="65"/>
      <c r="N921" s="63"/>
      <c r="O921" s="66" t="str">
        <f>IFERROR(CompensationAnalysis[[#This Row],[Salary Band Average]]/CompensationAnalysis[[#This Row],[Target Market Salary]],"")</f>
        <v/>
      </c>
      <c r="P921" s="67" t="str">
        <f t="shared" si="38"/>
        <v/>
      </c>
      <c r="Q921" s="63">
        <f>IFERROR(CompensationAnalysis[[#This Row],[Current Base Salary]]-CompensationAnalysis[[#This Row],[Target Market Salary]],"")</f>
        <v>0</v>
      </c>
      <c r="R921" s="12"/>
      <c r="S921" s="63">
        <f t="shared" si="39"/>
        <v>0</v>
      </c>
      <c r="T921" s="63">
        <f>CompensationAnalysis[[#This Row],[Base Increase Amount $]]+CompensationAnalysis[[#This Row],[Current Base Salary]]</f>
        <v>0</v>
      </c>
      <c r="U921" s="67" t="str">
        <f>IFERROR(((CompensationAnalysis[[#This Row],[Current Base Salary]]+CompensationAnalysis[[#This Row],[Base Increase Amount $]]))/CompensationAnalysis[[#This Row],[Target Market Salary]],"")</f>
        <v/>
      </c>
      <c r="V921" s="28"/>
      <c r="X921" s="28"/>
    </row>
    <row r="922" spans="1:24" ht="13.8" x14ac:dyDescent="0.25">
      <c r="A922" s="8"/>
      <c r="B922" s="8"/>
      <c r="C922" s="8"/>
      <c r="D922" s="8"/>
      <c r="E922" s="8"/>
      <c r="F922" s="8"/>
      <c r="G922" s="10"/>
      <c r="H922" s="29" t="str">
        <f>IFERROR(VLOOKUP(F922,'Jobs to Benchmark'!#REF!,1,FALSE),"")</f>
        <v/>
      </c>
      <c r="I922" s="15"/>
      <c r="J922" s="63"/>
      <c r="K922" s="63"/>
      <c r="L922" s="64"/>
      <c r="M922" s="65"/>
      <c r="N922" s="63"/>
      <c r="O922" s="66" t="str">
        <f>IFERROR(CompensationAnalysis[[#This Row],[Salary Band Average]]/CompensationAnalysis[[#This Row],[Target Market Salary]],"")</f>
        <v/>
      </c>
      <c r="P922" s="67" t="str">
        <f t="shared" si="38"/>
        <v/>
      </c>
      <c r="Q922" s="63">
        <f>IFERROR(CompensationAnalysis[[#This Row],[Current Base Salary]]-CompensationAnalysis[[#This Row],[Target Market Salary]],"")</f>
        <v>0</v>
      </c>
      <c r="R922" s="12"/>
      <c r="S922" s="63">
        <f t="shared" si="39"/>
        <v>0</v>
      </c>
      <c r="T922" s="63">
        <f>CompensationAnalysis[[#This Row],[Base Increase Amount $]]+CompensationAnalysis[[#This Row],[Current Base Salary]]</f>
        <v>0</v>
      </c>
      <c r="U922" s="67" t="str">
        <f>IFERROR(((CompensationAnalysis[[#This Row],[Current Base Salary]]+CompensationAnalysis[[#This Row],[Base Increase Amount $]]))/CompensationAnalysis[[#This Row],[Target Market Salary]],"")</f>
        <v/>
      </c>
      <c r="V922" s="28"/>
      <c r="X922" s="28"/>
    </row>
    <row r="923" spans="1:24" ht="13.8" x14ac:dyDescent="0.25">
      <c r="A923" s="8"/>
      <c r="B923" s="8"/>
      <c r="C923" s="8"/>
      <c r="D923" s="8"/>
      <c r="E923" s="8"/>
      <c r="F923" s="8"/>
      <c r="G923" s="10"/>
      <c r="H923" s="29" t="str">
        <f>IFERROR(VLOOKUP(F923,'Jobs to Benchmark'!#REF!,1,FALSE),"")</f>
        <v/>
      </c>
      <c r="I923" s="15"/>
      <c r="J923" s="63"/>
      <c r="K923" s="63"/>
      <c r="L923" s="64"/>
      <c r="M923" s="65"/>
      <c r="N923" s="63"/>
      <c r="O923" s="66" t="str">
        <f>IFERROR(CompensationAnalysis[[#This Row],[Salary Band Average]]/CompensationAnalysis[[#This Row],[Target Market Salary]],"")</f>
        <v/>
      </c>
      <c r="P923" s="67" t="str">
        <f t="shared" si="38"/>
        <v/>
      </c>
      <c r="Q923" s="63">
        <f>IFERROR(CompensationAnalysis[[#This Row],[Current Base Salary]]-CompensationAnalysis[[#This Row],[Target Market Salary]],"")</f>
        <v>0</v>
      </c>
      <c r="R923" s="12"/>
      <c r="S923" s="63">
        <f t="shared" si="39"/>
        <v>0</v>
      </c>
      <c r="T923" s="63">
        <f>CompensationAnalysis[[#This Row],[Base Increase Amount $]]+CompensationAnalysis[[#This Row],[Current Base Salary]]</f>
        <v>0</v>
      </c>
      <c r="U923" s="67" t="str">
        <f>IFERROR(((CompensationAnalysis[[#This Row],[Current Base Salary]]+CompensationAnalysis[[#This Row],[Base Increase Amount $]]))/CompensationAnalysis[[#This Row],[Target Market Salary]],"")</f>
        <v/>
      </c>
      <c r="V923" s="28"/>
      <c r="X923" s="28"/>
    </row>
    <row r="924" spans="1:24" ht="13.8" x14ac:dyDescent="0.25">
      <c r="A924" s="8"/>
      <c r="B924" s="8"/>
      <c r="C924" s="8"/>
      <c r="D924" s="8"/>
      <c r="E924" s="8"/>
      <c r="F924" s="8"/>
      <c r="G924" s="10"/>
      <c r="H924" s="29" t="str">
        <f>IFERROR(VLOOKUP(F924,'Jobs to Benchmark'!#REF!,1,FALSE),"")</f>
        <v/>
      </c>
      <c r="I924" s="15"/>
      <c r="J924" s="63"/>
      <c r="K924" s="63"/>
      <c r="L924" s="64"/>
      <c r="M924" s="65"/>
      <c r="N924" s="63"/>
      <c r="O924" s="66" t="str">
        <f>IFERROR(CompensationAnalysis[[#This Row],[Salary Band Average]]/CompensationAnalysis[[#This Row],[Target Market Salary]],"")</f>
        <v/>
      </c>
      <c r="P924" s="67" t="str">
        <f t="shared" si="38"/>
        <v/>
      </c>
      <c r="Q924" s="63">
        <f>IFERROR(CompensationAnalysis[[#This Row],[Current Base Salary]]-CompensationAnalysis[[#This Row],[Target Market Salary]],"")</f>
        <v>0</v>
      </c>
      <c r="R924" s="12"/>
      <c r="S924" s="63">
        <f t="shared" si="39"/>
        <v>0</v>
      </c>
      <c r="T924" s="63">
        <f>CompensationAnalysis[[#This Row],[Base Increase Amount $]]+CompensationAnalysis[[#This Row],[Current Base Salary]]</f>
        <v>0</v>
      </c>
      <c r="U924" s="67" t="str">
        <f>IFERROR(((CompensationAnalysis[[#This Row],[Current Base Salary]]+CompensationAnalysis[[#This Row],[Base Increase Amount $]]))/CompensationAnalysis[[#This Row],[Target Market Salary]],"")</f>
        <v/>
      </c>
      <c r="V924" s="28"/>
      <c r="X924" s="28"/>
    </row>
    <row r="925" spans="1:24" ht="13.8" x14ac:dyDescent="0.25">
      <c r="A925" s="8"/>
      <c r="B925" s="8"/>
      <c r="C925" s="8"/>
      <c r="D925" s="8"/>
      <c r="E925" s="8"/>
      <c r="F925" s="8"/>
      <c r="G925" s="10"/>
      <c r="H925" s="29" t="str">
        <f>IFERROR(VLOOKUP(F925,'Jobs to Benchmark'!#REF!,1,FALSE),"")</f>
        <v/>
      </c>
      <c r="I925" s="15"/>
      <c r="J925" s="63"/>
      <c r="K925" s="63"/>
      <c r="L925" s="64"/>
      <c r="M925" s="65"/>
      <c r="N925" s="63"/>
      <c r="O925" s="66" t="str">
        <f>IFERROR(CompensationAnalysis[[#This Row],[Salary Band Average]]/CompensationAnalysis[[#This Row],[Target Market Salary]],"")</f>
        <v/>
      </c>
      <c r="P925" s="67" t="str">
        <f t="shared" si="38"/>
        <v/>
      </c>
      <c r="Q925" s="63">
        <f>IFERROR(CompensationAnalysis[[#This Row],[Current Base Salary]]-CompensationAnalysis[[#This Row],[Target Market Salary]],"")</f>
        <v>0</v>
      </c>
      <c r="R925" s="12"/>
      <c r="S925" s="63">
        <f t="shared" si="39"/>
        <v>0</v>
      </c>
      <c r="T925" s="63">
        <f>CompensationAnalysis[[#This Row],[Base Increase Amount $]]+CompensationAnalysis[[#This Row],[Current Base Salary]]</f>
        <v>0</v>
      </c>
      <c r="U925" s="67" t="str">
        <f>IFERROR(((CompensationAnalysis[[#This Row],[Current Base Salary]]+CompensationAnalysis[[#This Row],[Base Increase Amount $]]))/CompensationAnalysis[[#This Row],[Target Market Salary]],"")</f>
        <v/>
      </c>
      <c r="V925" s="28"/>
      <c r="X925" s="28"/>
    </row>
    <row r="926" spans="1:24" ht="13.8" x14ac:dyDescent="0.25">
      <c r="A926" s="8"/>
      <c r="B926" s="8"/>
      <c r="C926" s="8"/>
      <c r="D926" s="8"/>
      <c r="E926" s="8"/>
      <c r="F926" s="8"/>
      <c r="G926" s="10"/>
      <c r="H926" s="29" t="str">
        <f>IFERROR(VLOOKUP(F926,'Jobs to Benchmark'!#REF!,1,FALSE),"")</f>
        <v/>
      </c>
      <c r="I926" s="15"/>
      <c r="J926" s="63"/>
      <c r="K926" s="63"/>
      <c r="L926" s="64"/>
      <c r="M926" s="65"/>
      <c r="N926" s="63"/>
      <c r="O926" s="66" t="str">
        <f>IFERROR(CompensationAnalysis[[#This Row],[Salary Band Average]]/CompensationAnalysis[[#This Row],[Target Market Salary]],"")</f>
        <v/>
      </c>
      <c r="P926" s="67" t="str">
        <f t="shared" si="38"/>
        <v/>
      </c>
      <c r="Q926" s="63">
        <f>IFERROR(CompensationAnalysis[[#This Row],[Current Base Salary]]-CompensationAnalysis[[#This Row],[Target Market Salary]],"")</f>
        <v>0</v>
      </c>
      <c r="R926" s="12"/>
      <c r="S926" s="63">
        <f t="shared" si="39"/>
        <v>0</v>
      </c>
      <c r="T926" s="63">
        <f>CompensationAnalysis[[#This Row],[Base Increase Amount $]]+CompensationAnalysis[[#This Row],[Current Base Salary]]</f>
        <v>0</v>
      </c>
      <c r="U926" s="67" t="str">
        <f>IFERROR(((CompensationAnalysis[[#This Row],[Current Base Salary]]+CompensationAnalysis[[#This Row],[Base Increase Amount $]]))/CompensationAnalysis[[#This Row],[Target Market Salary]],"")</f>
        <v/>
      </c>
      <c r="V926" s="28"/>
      <c r="X926" s="28"/>
    </row>
    <row r="927" spans="1:24" ht="13.8" x14ac:dyDescent="0.25">
      <c r="A927" s="8"/>
      <c r="B927" s="8"/>
      <c r="C927" s="8"/>
      <c r="D927" s="8"/>
      <c r="E927" s="8"/>
      <c r="F927" s="8"/>
      <c r="G927" s="10"/>
      <c r="H927" s="29" t="str">
        <f>IFERROR(VLOOKUP(F927,'Jobs to Benchmark'!#REF!,1,FALSE),"")</f>
        <v/>
      </c>
      <c r="I927" s="15"/>
      <c r="J927" s="63"/>
      <c r="K927" s="63"/>
      <c r="L927" s="64"/>
      <c r="M927" s="65"/>
      <c r="N927" s="63"/>
      <c r="O927" s="66" t="str">
        <f>IFERROR(CompensationAnalysis[[#This Row],[Salary Band Average]]/CompensationAnalysis[[#This Row],[Target Market Salary]],"")</f>
        <v/>
      </c>
      <c r="P927" s="67" t="str">
        <f t="shared" si="38"/>
        <v/>
      </c>
      <c r="Q927" s="63">
        <f>IFERROR(CompensationAnalysis[[#This Row],[Current Base Salary]]-CompensationAnalysis[[#This Row],[Target Market Salary]],"")</f>
        <v>0</v>
      </c>
      <c r="R927" s="12"/>
      <c r="S927" s="63">
        <f t="shared" si="39"/>
        <v>0</v>
      </c>
      <c r="T927" s="63">
        <f>CompensationAnalysis[[#This Row],[Base Increase Amount $]]+CompensationAnalysis[[#This Row],[Current Base Salary]]</f>
        <v>0</v>
      </c>
      <c r="U927" s="67" t="str">
        <f>IFERROR(((CompensationAnalysis[[#This Row],[Current Base Salary]]+CompensationAnalysis[[#This Row],[Base Increase Amount $]]))/CompensationAnalysis[[#This Row],[Target Market Salary]],"")</f>
        <v/>
      </c>
      <c r="V927" s="28"/>
      <c r="X927" s="28"/>
    </row>
    <row r="928" spans="1:24" ht="13.8" x14ac:dyDescent="0.25">
      <c r="A928" s="8"/>
      <c r="B928" s="8"/>
      <c r="C928" s="8"/>
      <c r="D928" s="8"/>
      <c r="E928" s="8"/>
      <c r="F928" s="8"/>
      <c r="G928" s="10"/>
      <c r="H928" s="29" t="str">
        <f>IFERROR(VLOOKUP(F928,'Jobs to Benchmark'!#REF!,1,FALSE),"")</f>
        <v/>
      </c>
      <c r="I928" s="15"/>
      <c r="J928" s="63"/>
      <c r="K928" s="63"/>
      <c r="L928" s="64"/>
      <c r="M928" s="65"/>
      <c r="N928" s="63"/>
      <c r="O928" s="66" t="str">
        <f>IFERROR(CompensationAnalysis[[#This Row],[Salary Band Average]]/CompensationAnalysis[[#This Row],[Target Market Salary]],"")</f>
        <v/>
      </c>
      <c r="P928" s="67" t="str">
        <f t="shared" si="38"/>
        <v/>
      </c>
      <c r="Q928" s="63">
        <f>IFERROR(CompensationAnalysis[[#This Row],[Current Base Salary]]-CompensationAnalysis[[#This Row],[Target Market Salary]],"")</f>
        <v>0</v>
      </c>
      <c r="R928" s="12"/>
      <c r="S928" s="63">
        <f t="shared" si="39"/>
        <v>0</v>
      </c>
      <c r="T928" s="63">
        <f>CompensationAnalysis[[#This Row],[Base Increase Amount $]]+CompensationAnalysis[[#This Row],[Current Base Salary]]</f>
        <v>0</v>
      </c>
      <c r="U928" s="67" t="str">
        <f>IFERROR(((CompensationAnalysis[[#This Row],[Current Base Salary]]+CompensationAnalysis[[#This Row],[Base Increase Amount $]]))/CompensationAnalysis[[#This Row],[Target Market Salary]],"")</f>
        <v/>
      </c>
      <c r="V928" s="28"/>
      <c r="X928" s="28"/>
    </row>
    <row r="929" spans="1:24" ht="13.8" x14ac:dyDescent="0.25">
      <c r="A929" s="8"/>
      <c r="B929" s="8"/>
      <c r="C929" s="8"/>
      <c r="D929" s="8"/>
      <c r="E929" s="8"/>
      <c r="F929" s="8"/>
      <c r="G929" s="10"/>
      <c r="H929" s="29" t="str">
        <f>IFERROR(VLOOKUP(F929,'Jobs to Benchmark'!#REF!,1,FALSE),"")</f>
        <v/>
      </c>
      <c r="I929" s="15"/>
      <c r="J929" s="63"/>
      <c r="K929" s="63"/>
      <c r="L929" s="64"/>
      <c r="M929" s="65"/>
      <c r="N929" s="63"/>
      <c r="O929" s="66" t="str">
        <f>IFERROR(CompensationAnalysis[[#This Row],[Salary Band Average]]/CompensationAnalysis[[#This Row],[Target Market Salary]],"")</f>
        <v/>
      </c>
      <c r="P929" s="67" t="str">
        <f t="shared" si="38"/>
        <v/>
      </c>
      <c r="Q929" s="63">
        <f>IFERROR(CompensationAnalysis[[#This Row],[Current Base Salary]]-CompensationAnalysis[[#This Row],[Target Market Salary]],"")</f>
        <v>0</v>
      </c>
      <c r="R929" s="12"/>
      <c r="S929" s="63">
        <f t="shared" si="39"/>
        <v>0</v>
      </c>
      <c r="T929" s="63">
        <f>CompensationAnalysis[[#This Row],[Base Increase Amount $]]+CompensationAnalysis[[#This Row],[Current Base Salary]]</f>
        <v>0</v>
      </c>
      <c r="U929" s="67" t="str">
        <f>IFERROR(((CompensationAnalysis[[#This Row],[Current Base Salary]]+CompensationAnalysis[[#This Row],[Base Increase Amount $]]))/CompensationAnalysis[[#This Row],[Target Market Salary]],"")</f>
        <v/>
      </c>
      <c r="V929" s="28"/>
      <c r="X929" s="28"/>
    </row>
    <row r="930" spans="1:24" ht="13.8" x14ac:dyDescent="0.25">
      <c r="A930" s="8"/>
      <c r="B930" s="8"/>
      <c r="C930" s="8"/>
      <c r="D930" s="8"/>
      <c r="E930" s="8"/>
      <c r="F930" s="8"/>
      <c r="G930" s="10"/>
      <c r="H930" s="29" t="str">
        <f>IFERROR(VLOOKUP(F930,'Jobs to Benchmark'!#REF!,1,FALSE),"")</f>
        <v/>
      </c>
      <c r="I930" s="15"/>
      <c r="J930" s="63"/>
      <c r="K930" s="63"/>
      <c r="L930" s="64"/>
      <c r="M930" s="65"/>
      <c r="N930" s="63"/>
      <c r="O930" s="66" t="str">
        <f>IFERROR(CompensationAnalysis[[#This Row],[Salary Band Average]]/CompensationAnalysis[[#This Row],[Target Market Salary]],"")</f>
        <v/>
      </c>
      <c r="P930" s="67" t="str">
        <f t="shared" si="38"/>
        <v/>
      </c>
      <c r="Q930" s="63">
        <f>IFERROR(CompensationAnalysis[[#This Row],[Current Base Salary]]-CompensationAnalysis[[#This Row],[Target Market Salary]],"")</f>
        <v>0</v>
      </c>
      <c r="R930" s="12"/>
      <c r="S930" s="63">
        <f t="shared" si="39"/>
        <v>0</v>
      </c>
      <c r="T930" s="63">
        <f>CompensationAnalysis[[#This Row],[Base Increase Amount $]]+CompensationAnalysis[[#This Row],[Current Base Salary]]</f>
        <v>0</v>
      </c>
      <c r="U930" s="67" t="str">
        <f>IFERROR(((CompensationAnalysis[[#This Row],[Current Base Salary]]+CompensationAnalysis[[#This Row],[Base Increase Amount $]]))/CompensationAnalysis[[#This Row],[Target Market Salary]],"")</f>
        <v/>
      </c>
      <c r="V930" s="28"/>
      <c r="X930" s="28"/>
    </row>
    <row r="931" spans="1:24" ht="13.8" x14ac:dyDescent="0.25">
      <c r="A931" s="8"/>
      <c r="B931" s="8"/>
      <c r="C931" s="8"/>
      <c r="D931" s="8"/>
      <c r="E931" s="8"/>
      <c r="F931" s="8"/>
      <c r="G931" s="10"/>
      <c r="H931" s="29" t="str">
        <f>IFERROR(VLOOKUP(F931,'Jobs to Benchmark'!#REF!,1,FALSE),"")</f>
        <v/>
      </c>
      <c r="I931" s="15"/>
      <c r="J931" s="63"/>
      <c r="K931" s="63"/>
      <c r="L931" s="64"/>
      <c r="M931" s="65"/>
      <c r="N931" s="63"/>
      <c r="O931" s="66" t="str">
        <f>IFERROR(CompensationAnalysis[[#This Row],[Salary Band Average]]/CompensationAnalysis[[#This Row],[Target Market Salary]],"")</f>
        <v/>
      </c>
      <c r="P931" s="67" t="str">
        <f t="shared" si="38"/>
        <v/>
      </c>
      <c r="Q931" s="63">
        <f>IFERROR(CompensationAnalysis[[#This Row],[Current Base Salary]]-CompensationAnalysis[[#This Row],[Target Market Salary]],"")</f>
        <v>0</v>
      </c>
      <c r="R931" s="12"/>
      <c r="S931" s="63">
        <f t="shared" si="39"/>
        <v>0</v>
      </c>
      <c r="T931" s="63">
        <f>CompensationAnalysis[[#This Row],[Base Increase Amount $]]+CompensationAnalysis[[#This Row],[Current Base Salary]]</f>
        <v>0</v>
      </c>
      <c r="U931" s="67" t="str">
        <f>IFERROR(((CompensationAnalysis[[#This Row],[Current Base Salary]]+CompensationAnalysis[[#This Row],[Base Increase Amount $]]))/CompensationAnalysis[[#This Row],[Target Market Salary]],"")</f>
        <v/>
      </c>
      <c r="V931" s="28"/>
      <c r="X931" s="28"/>
    </row>
    <row r="932" spans="1:24" ht="13.8" x14ac:dyDescent="0.25">
      <c r="A932" s="8"/>
      <c r="B932" s="8"/>
      <c r="C932" s="8"/>
      <c r="D932" s="8"/>
      <c r="E932" s="8"/>
      <c r="F932" s="8"/>
      <c r="G932" s="10"/>
      <c r="H932" s="29" t="str">
        <f>IFERROR(VLOOKUP(F932,'Jobs to Benchmark'!#REF!,1,FALSE),"")</f>
        <v/>
      </c>
      <c r="I932" s="15"/>
      <c r="J932" s="63"/>
      <c r="K932" s="63"/>
      <c r="L932" s="64"/>
      <c r="M932" s="65"/>
      <c r="N932" s="63"/>
      <c r="O932" s="66" t="str">
        <f>IFERROR(CompensationAnalysis[[#This Row],[Salary Band Average]]/CompensationAnalysis[[#This Row],[Target Market Salary]],"")</f>
        <v/>
      </c>
      <c r="P932" s="67" t="str">
        <f t="shared" si="38"/>
        <v/>
      </c>
      <c r="Q932" s="63">
        <f>IFERROR(CompensationAnalysis[[#This Row],[Current Base Salary]]-CompensationAnalysis[[#This Row],[Target Market Salary]],"")</f>
        <v>0</v>
      </c>
      <c r="R932" s="12"/>
      <c r="S932" s="63">
        <f t="shared" si="39"/>
        <v>0</v>
      </c>
      <c r="T932" s="63">
        <f>CompensationAnalysis[[#This Row],[Base Increase Amount $]]+CompensationAnalysis[[#This Row],[Current Base Salary]]</f>
        <v>0</v>
      </c>
      <c r="U932" s="67" t="str">
        <f>IFERROR(((CompensationAnalysis[[#This Row],[Current Base Salary]]+CompensationAnalysis[[#This Row],[Base Increase Amount $]]))/CompensationAnalysis[[#This Row],[Target Market Salary]],"")</f>
        <v/>
      </c>
      <c r="V932" s="28"/>
      <c r="X932" s="28"/>
    </row>
    <row r="933" spans="1:24" ht="13.8" x14ac:dyDescent="0.25">
      <c r="A933" s="8"/>
      <c r="B933" s="8"/>
      <c r="C933" s="8"/>
      <c r="D933" s="8"/>
      <c r="E933" s="8"/>
      <c r="F933" s="8"/>
      <c r="G933" s="10"/>
      <c r="H933" s="29" t="str">
        <f>IFERROR(VLOOKUP(F933,'Jobs to Benchmark'!#REF!,1,FALSE),"")</f>
        <v/>
      </c>
      <c r="I933" s="15"/>
      <c r="J933" s="63"/>
      <c r="K933" s="63"/>
      <c r="L933" s="64"/>
      <c r="M933" s="65"/>
      <c r="N933" s="63"/>
      <c r="O933" s="66" t="str">
        <f>IFERROR(CompensationAnalysis[[#This Row],[Salary Band Average]]/CompensationAnalysis[[#This Row],[Target Market Salary]],"")</f>
        <v/>
      </c>
      <c r="P933" s="67" t="str">
        <f t="shared" si="38"/>
        <v/>
      </c>
      <c r="Q933" s="63">
        <f>IFERROR(CompensationAnalysis[[#This Row],[Current Base Salary]]-CompensationAnalysis[[#This Row],[Target Market Salary]],"")</f>
        <v>0</v>
      </c>
      <c r="R933" s="12"/>
      <c r="S933" s="63">
        <f t="shared" si="39"/>
        <v>0</v>
      </c>
      <c r="T933" s="63">
        <f>CompensationAnalysis[[#This Row],[Base Increase Amount $]]+CompensationAnalysis[[#This Row],[Current Base Salary]]</f>
        <v>0</v>
      </c>
      <c r="U933" s="67" t="str">
        <f>IFERROR(((CompensationAnalysis[[#This Row],[Current Base Salary]]+CompensationAnalysis[[#This Row],[Base Increase Amount $]]))/CompensationAnalysis[[#This Row],[Target Market Salary]],"")</f>
        <v/>
      </c>
      <c r="V933" s="28"/>
      <c r="X933" s="28"/>
    </row>
    <row r="934" spans="1:24" ht="13.8" x14ac:dyDescent="0.25">
      <c r="A934" s="8"/>
      <c r="B934" s="8"/>
      <c r="C934" s="8"/>
      <c r="D934" s="8"/>
      <c r="E934" s="8"/>
      <c r="F934" s="8"/>
      <c r="G934" s="10"/>
      <c r="H934" s="29" t="str">
        <f>IFERROR(VLOOKUP(F934,'Jobs to Benchmark'!#REF!,1,FALSE),"")</f>
        <v/>
      </c>
      <c r="I934" s="15"/>
      <c r="J934" s="63"/>
      <c r="K934" s="63"/>
      <c r="L934" s="64"/>
      <c r="M934" s="65"/>
      <c r="N934" s="63"/>
      <c r="O934" s="66" t="str">
        <f>IFERROR(CompensationAnalysis[[#This Row],[Salary Band Average]]/CompensationAnalysis[[#This Row],[Target Market Salary]],"")</f>
        <v/>
      </c>
      <c r="P934" s="67" t="str">
        <f t="shared" si="38"/>
        <v/>
      </c>
      <c r="Q934" s="63">
        <f>IFERROR(CompensationAnalysis[[#This Row],[Current Base Salary]]-CompensationAnalysis[[#This Row],[Target Market Salary]],"")</f>
        <v>0</v>
      </c>
      <c r="R934" s="12"/>
      <c r="S934" s="63">
        <f t="shared" si="39"/>
        <v>0</v>
      </c>
      <c r="T934" s="63">
        <f>CompensationAnalysis[[#This Row],[Base Increase Amount $]]+CompensationAnalysis[[#This Row],[Current Base Salary]]</f>
        <v>0</v>
      </c>
      <c r="U934" s="67" t="str">
        <f>IFERROR(((CompensationAnalysis[[#This Row],[Current Base Salary]]+CompensationAnalysis[[#This Row],[Base Increase Amount $]]))/CompensationAnalysis[[#This Row],[Target Market Salary]],"")</f>
        <v/>
      </c>
      <c r="V934" s="28"/>
      <c r="X934" s="28"/>
    </row>
    <row r="935" spans="1:24" ht="13.8" x14ac:dyDescent="0.25">
      <c r="A935" s="8"/>
      <c r="B935" s="8"/>
      <c r="C935" s="8"/>
      <c r="D935" s="8"/>
      <c r="E935" s="8"/>
      <c r="F935" s="8"/>
      <c r="G935" s="10"/>
      <c r="H935" s="29" t="str">
        <f>IFERROR(VLOOKUP(F935,'Jobs to Benchmark'!#REF!,1,FALSE),"")</f>
        <v/>
      </c>
      <c r="I935" s="15"/>
      <c r="J935" s="63"/>
      <c r="K935" s="63"/>
      <c r="L935" s="64"/>
      <c r="M935" s="65"/>
      <c r="N935" s="63"/>
      <c r="O935" s="66" t="str">
        <f>IFERROR(CompensationAnalysis[[#This Row],[Salary Band Average]]/CompensationAnalysis[[#This Row],[Target Market Salary]],"")</f>
        <v/>
      </c>
      <c r="P935" s="67" t="str">
        <f t="shared" si="38"/>
        <v/>
      </c>
      <c r="Q935" s="63">
        <f>IFERROR(CompensationAnalysis[[#This Row],[Current Base Salary]]-CompensationAnalysis[[#This Row],[Target Market Salary]],"")</f>
        <v>0</v>
      </c>
      <c r="R935" s="12"/>
      <c r="S935" s="63">
        <f t="shared" si="39"/>
        <v>0</v>
      </c>
      <c r="T935" s="63">
        <f>CompensationAnalysis[[#This Row],[Base Increase Amount $]]+CompensationAnalysis[[#This Row],[Current Base Salary]]</f>
        <v>0</v>
      </c>
      <c r="U935" s="67" t="str">
        <f>IFERROR(((CompensationAnalysis[[#This Row],[Current Base Salary]]+CompensationAnalysis[[#This Row],[Base Increase Amount $]]))/CompensationAnalysis[[#This Row],[Target Market Salary]],"")</f>
        <v/>
      </c>
      <c r="V935" s="28"/>
      <c r="X935" s="28"/>
    </row>
    <row r="936" spans="1:24" ht="13.8" x14ac:dyDescent="0.25">
      <c r="A936" s="8"/>
      <c r="B936" s="8"/>
      <c r="C936" s="8"/>
      <c r="D936" s="8"/>
      <c r="E936" s="8"/>
      <c r="F936" s="8"/>
      <c r="G936" s="10"/>
      <c r="H936" s="29" t="str">
        <f>IFERROR(VLOOKUP(F936,'Jobs to Benchmark'!#REF!,1,FALSE),"")</f>
        <v/>
      </c>
      <c r="I936" s="15"/>
      <c r="J936" s="63"/>
      <c r="K936" s="63"/>
      <c r="L936" s="64"/>
      <c r="M936" s="65"/>
      <c r="N936" s="63"/>
      <c r="O936" s="66" t="str">
        <f>IFERROR(CompensationAnalysis[[#This Row],[Salary Band Average]]/CompensationAnalysis[[#This Row],[Target Market Salary]],"")</f>
        <v/>
      </c>
      <c r="P936" s="67" t="str">
        <f t="shared" si="38"/>
        <v/>
      </c>
      <c r="Q936" s="63">
        <f>IFERROR(CompensationAnalysis[[#This Row],[Current Base Salary]]-CompensationAnalysis[[#This Row],[Target Market Salary]],"")</f>
        <v>0</v>
      </c>
      <c r="R936" s="12"/>
      <c r="S936" s="63">
        <f t="shared" si="39"/>
        <v>0</v>
      </c>
      <c r="T936" s="63">
        <f>CompensationAnalysis[[#This Row],[Base Increase Amount $]]+CompensationAnalysis[[#This Row],[Current Base Salary]]</f>
        <v>0</v>
      </c>
      <c r="U936" s="67" t="str">
        <f>IFERROR(((CompensationAnalysis[[#This Row],[Current Base Salary]]+CompensationAnalysis[[#This Row],[Base Increase Amount $]]))/CompensationAnalysis[[#This Row],[Target Market Salary]],"")</f>
        <v/>
      </c>
      <c r="V936" s="28"/>
      <c r="X936" s="28"/>
    </row>
    <row r="937" spans="1:24" ht="13.8" x14ac:dyDescent="0.25">
      <c r="A937" s="8"/>
      <c r="B937" s="8"/>
      <c r="C937" s="8"/>
      <c r="D937" s="8"/>
      <c r="E937" s="8"/>
      <c r="F937" s="8"/>
      <c r="G937" s="10"/>
      <c r="H937" s="29" t="str">
        <f>IFERROR(VLOOKUP(F937,'Jobs to Benchmark'!#REF!,1,FALSE),"")</f>
        <v/>
      </c>
      <c r="I937" s="15"/>
      <c r="J937" s="63"/>
      <c r="K937" s="63"/>
      <c r="L937" s="64"/>
      <c r="M937" s="65"/>
      <c r="N937" s="63"/>
      <c r="O937" s="66" t="str">
        <f>IFERROR(CompensationAnalysis[[#This Row],[Salary Band Average]]/CompensationAnalysis[[#This Row],[Target Market Salary]],"")</f>
        <v/>
      </c>
      <c r="P937" s="67" t="str">
        <f t="shared" si="38"/>
        <v/>
      </c>
      <c r="Q937" s="63">
        <f>IFERROR(CompensationAnalysis[[#This Row],[Current Base Salary]]-CompensationAnalysis[[#This Row],[Target Market Salary]],"")</f>
        <v>0</v>
      </c>
      <c r="R937" s="12"/>
      <c r="S937" s="63">
        <f t="shared" si="39"/>
        <v>0</v>
      </c>
      <c r="T937" s="63">
        <f>CompensationAnalysis[[#This Row],[Base Increase Amount $]]+CompensationAnalysis[[#This Row],[Current Base Salary]]</f>
        <v>0</v>
      </c>
      <c r="U937" s="67" t="str">
        <f>IFERROR(((CompensationAnalysis[[#This Row],[Current Base Salary]]+CompensationAnalysis[[#This Row],[Base Increase Amount $]]))/CompensationAnalysis[[#This Row],[Target Market Salary]],"")</f>
        <v/>
      </c>
      <c r="V937" s="28"/>
      <c r="X937" s="28"/>
    </row>
    <row r="938" spans="1:24" ht="13.8" x14ac:dyDescent="0.25">
      <c r="A938" s="8"/>
      <c r="B938" s="8"/>
      <c r="C938" s="8"/>
      <c r="D938" s="8"/>
      <c r="E938" s="8"/>
      <c r="F938" s="8"/>
      <c r="G938" s="10"/>
      <c r="H938" s="29" t="str">
        <f>IFERROR(VLOOKUP(F938,'Jobs to Benchmark'!#REF!,1,FALSE),"")</f>
        <v/>
      </c>
      <c r="I938" s="15"/>
      <c r="J938" s="63"/>
      <c r="K938" s="63"/>
      <c r="L938" s="64"/>
      <c r="M938" s="65"/>
      <c r="N938" s="63"/>
      <c r="O938" s="66" t="str">
        <f>IFERROR(CompensationAnalysis[[#This Row],[Salary Band Average]]/CompensationAnalysis[[#This Row],[Target Market Salary]],"")</f>
        <v/>
      </c>
      <c r="P938" s="67" t="str">
        <f t="shared" si="38"/>
        <v/>
      </c>
      <c r="Q938" s="63">
        <f>IFERROR(CompensationAnalysis[[#This Row],[Current Base Salary]]-CompensationAnalysis[[#This Row],[Target Market Salary]],"")</f>
        <v>0</v>
      </c>
      <c r="R938" s="12"/>
      <c r="S938" s="63">
        <f t="shared" si="39"/>
        <v>0</v>
      </c>
      <c r="T938" s="63">
        <f>CompensationAnalysis[[#This Row],[Base Increase Amount $]]+CompensationAnalysis[[#This Row],[Current Base Salary]]</f>
        <v>0</v>
      </c>
      <c r="U938" s="67" t="str">
        <f>IFERROR(((CompensationAnalysis[[#This Row],[Current Base Salary]]+CompensationAnalysis[[#This Row],[Base Increase Amount $]]))/CompensationAnalysis[[#This Row],[Target Market Salary]],"")</f>
        <v/>
      </c>
      <c r="V938" s="28"/>
      <c r="X938" s="28"/>
    </row>
    <row r="939" spans="1:24" ht="13.8" x14ac:dyDescent="0.25">
      <c r="A939" s="8"/>
      <c r="B939" s="8"/>
      <c r="C939" s="8"/>
      <c r="D939" s="8"/>
      <c r="E939" s="8"/>
      <c r="F939" s="8"/>
      <c r="G939" s="10"/>
      <c r="H939" s="29" t="str">
        <f>IFERROR(VLOOKUP(F939,'Jobs to Benchmark'!#REF!,1,FALSE),"")</f>
        <v/>
      </c>
      <c r="I939" s="15"/>
      <c r="J939" s="63"/>
      <c r="K939" s="63"/>
      <c r="L939" s="64"/>
      <c r="M939" s="65"/>
      <c r="N939" s="63"/>
      <c r="O939" s="66" t="str">
        <f>IFERROR(CompensationAnalysis[[#This Row],[Salary Band Average]]/CompensationAnalysis[[#This Row],[Target Market Salary]],"")</f>
        <v/>
      </c>
      <c r="P939" s="67" t="str">
        <f t="shared" si="38"/>
        <v/>
      </c>
      <c r="Q939" s="63">
        <f>IFERROR(CompensationAnalysis[[#This Row],[Current Base Salary]]-CompensationAnalysis[[#This Row],[Target Market Salary]],"")</f>
        <v>0</v>
      </c>
      <c r="R939" s="12"/>
      <c r="S939" s="63">
        <f t="shared" si="39"/>
        <v>0</v>
      </c>
      <c r="T939" s="63">
        <f>CompensationAnalysis[[#This Row],[Base Increase Amount $]]+CompensationAnalysis[[#This Row],[Current Base Salary]]</f>
        <v>0</v>
      </c>
      <c r="U939" s="67" t="str">
        <f>IFERROR(((CompensationAnalysis[[#This Row],[Current Base Salary]]+CompensationAnalysis[[#This Row],[Base Increase Amount $]]))/CompensationAnalysis[[#This Row],[Target Market Salary]],"")</f>
        <v/>
      </c>
      <c r="V939" s="28"/>
      <c r="X939" s="28"/>
    </row>
    <row r="940" spans="1:24" ht="13.8" x14ac:dyDescent="0.25">
      <c r="A940" s="8"/>
      <c r="B940" s="8"/>
      <c r="C940" s="8"/>
      <c r="D940" s="8"/>
      <c r="E940" s="8"/>
      <c r="F940" s="8"/>
      <c r="G940" s="10"/>
      <c r="H940" s="29" t="str">
        <f>IFERROR(VLOOKUP(F940,'Jobs to Benchmark'!#REF!,1,FALSE),"")</f>
        <v/>
      </c>
      <c r="I940" s="15"/>
      <c r="J940" s="63"/>
      <c r="K940" s="63"/>
      <c r="L940" s="64"/>
      <c r="M940" s="65"/>
      <c r="N940" s="63"/>
      <c r="O940" s="66" t="str">
        <f>IFERROR(CompensationAnalysis[[#This Row],[Salary Band Average]]/CompensationAnalysis[[#This Row],[Target Market Salary]],"")</f>
        <v/>
      </c>
      <c r="P940" s="67" t="str">
        <f t="shared" si="38"/>
        <v/>
      </c>
      <c r="Q940" s="63">
        <f>IFERROR(CompensationAnalysis[[#This Row],[Current Base Salary]]-CompensationAnalysis[[#This Row],[Target Market Salary]],"")</f>
        <v>0</v>
      </c>
      <c r="R940" s="12"/>
      <c r="S940" s="63">
        <f t="shared" si="39"/>
        <v>0</v>
      </c>
      <c r="T940" s="63">
        <f>CompensationAnalysis[[#This Row],[Base Increase Amount $]]+CompensationAnalysis[[#This Row],[Current Base Salary]]</f>
        <v>0</v>
      </c>
      <c r="U940" s="67" t="str">
        <f>IFERROR(((CompensationAnalysis[[#This Row],[Current Base Salary]]+CompensationAnalysis[[#This Row],[Base Increase Amount $]]))/CompensationAnalysis[[#This Row],[Target Market Salary]],"")</f>
        <v/>
      </c>
      <c r="V940" s="28"/>
      <c r="X940" s="28"/>
    </row>
    <row r="941" spans="1:24" ht="13.8" x14ac:dyDescent="0.25">
      <c r="A941" s="8"/>
      <c r="B941" s="8"/>
      <c r="C941" s="8"/>
      <c r="D941" s="8"/>
      <c r="E941" s="8"/>
      <c r="F941" s="8"/>
      <c r="G941" s="10"/>
      <c r="H941" s="29" t="str">
        <f>IFERROR(VLOOKUP(F941,'Jobs to Benchmark'!#REF!,1,FALSE),"")</f>
        <v/>
      </c>
      <c r="I941" s="15"/>
      <c r="J941" s="63"/>
      <c r="K941" s="63"/>
      <c r="L941" s="64"/>
      <c r="M941" s="65"/>
      <c r="N941" s="63"/>
      <c r="O941" s="66" t="str">
        <f>IFERROR(CompensationAnalysis[[#This Row],[Salary Band Average]]/CompensationAnalysis[[#This Row],[Target Market Salary]],"")</f>
        <v/>
      </c>
      <c r="P941" s="67" t="str">
        <f t="shared" si="38"/>
        <v/>
      </c>
      <c r="Q941" s="63">
        <f>IFERROR(CompensationAnalysis[[#This Row],[Current Base Salary]]-CompensationAnalysis[[#This Row],[Target Market Salary]],"")</f>
        <v>0</v>
      </c>
      <c r="R941" s="12"/>
      <c r="S941" s="63">
        <f t="shared" si="39"/>
        <v>0</v>
      </c>
      <c r="T941" s="63">
        <f>CompensationAnalysis[[#This Row],[Base Increase Amount $]]+CompensationAnalysis[[#This Row],[Current Base Salary]]</f>
        <v>0</v>
      </c>
      <c r="U941" s="67" t="str">
        <f>IFERROR(((CompensationAnalysis[[#This Row],[Current Base Salary]]+CompensationAnalysis[[#This Row],[Base Increase Amount $]]))/CompensationAnalysis[[#This Row],[Target Market Salary]],"")</f>
        <v/>
      </c>
      <c r="V941" s="28"/>
      <c r="X941" s="28"/>
    </row>
    <row r="942" spans="1:24" ht="13.8" x14ac:dyDescent="0.25">
      <c r="A942" s="8"/>
      <c r="B942" s="8"/>
      <c r="C942" s="8"/>
      <c r="D942" s="8"/>
      <c r="E942" s="8"/>
      <c r="F942" s="8"/>
      <c r="G942" s="10"/>
      <c r="H942" s="29" t="str">
        <f>IFERROR(VLOOKUP(F942,'Jobs to Benchmark'!#REF!,1,FALSE),"")</f>
        <v/>
      </c>
      <c r="I942" s="15"/>
      <c r="J942" s="63"/>
      <c r="K942" s="63"/>
      <c r="L942" s="64"/>
      <c r="M942" s="65"/>
      <c r="N942" s="63"/>
      <c r="O942" s="66" t="str">
        <f>IFERROR(CompensationAnalysis[[#This Row],[Salary Band Average]]/CompensationAnalysis[[#This Row],[Target Market Salary]],"")</f>
        <v/>
      </c>
      <c r="P942" s="67" t="str">
        <f t="shared" si="38"/>
        <v/>
      </c>
      <c r="Q942" s="63">
        <f>IFERROR(CompensationAnalysis[[#This Row],[Current Base Salary]]-CompensationAnalysis[[#This Row],[Target Market Salary]],"")</f>
        <v>0</v>
      </c>
      <c r="R942" s="12"/>
      <c r="S942" s="63">
        <f t="shared" si="39"/>
        <v>0</v>
      </c>
      <c r="T942" s="63">
        <f>CompensationAnalysis[[#This Row],[Base Increase Amount $]]+CompensationAnalysis[[#This Row],[Current Base Salary]]</f>
        <v>0</v>
      </c>
      <c r="U942" s="67" t="str">
        <f>IFERROR(((CompensationAnalysis[[#This Row],[Current Base Salary]]+CompensationAnalysis[[#This Row],[Base Increase Amount $]]))/CompensationAnalysis[[#This Row],[Target Market Salary]],"")</f>
        <v/>
      </c>
      <c r="V942" s="28"/>
      <c r="X942" s="28"/>
    </row>
    <row r="943" spans="1:24" ht="13.8" x14ac:dyDescent="0.25">
      <c r="A943" s="8"/>
      <c r="B943" s="8"/>
      <c r="C943" s="8"/>
      <c r="D943" s="8"/>
      <c r="E943" s="8"/>
      <c r="F943" s="8"/>
      <c r="G943" s="10"/>
      <c r="H943" s="29" t="str">
        <f>IFERROR(VLOOKUP(F943,'Jobs to Benchmark'!#REF!,1,FALSE),"")</f>
        <v/>
      </c>
      <c r="I943" s="15"/>
      <c r="J943" s="63"/>
      <c r="K943" s="63"/>
      <c r="L943" s="64"/>
      <c r="M943" s="65"/>
      <c r="N943" s="63"/>
      <c r="O943" s="66" t="str">
        <f>IFERROR(CompensationAnalysis[[#This Row],[Salary Band Average]]/CompensationAnalysis[[#This Row],[Target Market Salary]],"")</f>
        <v/>
      </c>
      <c r="P943" s="67" t="str">
        <f t="shared" si="38"/>
        <v/>
      </c>
      <c r="Q943" s="63">
        <f>IFERROR(CompensationAnalysis[[#This Row],[Current Base Salary]]-CompensationAnalysis[[#This Row],[Target Market Salary]],"")</f>
        <v>0</v>
      </c>
      <c r="R943" s="12"/>
      <c r="S943" s="63">
        <f t="shared" si="39"/>
        <v>0</v>
      </c>
      <c r="T943" s="63">
        <f>CompensationAnalysis[[#This Row],[Base Increase Amount $]]+CompensationAnalysis[[#This Row],[Current Base Salary]]</f>
        <v>0</v>
      </c>
      <c r="U943" s="67" t="str">
        <f>IFERROR(((CompensationAnalysis[[#This Row],[Current Base Salary]]+CompensationAnalysis[[#This Row],[Base Increase Amount $]]))/CompensationAnalysis[[#This Row],[Target Market Salary]],"")</f>
        <v/>
      </c>
      <c r="V943" s="28"/>
      <c r="X943" s="28"/>
    </row>
    <row r="944" spans="1:24" ht="13.8" x14ac:dyDescent="0.25">
      <c r="A944" s="8"/>
      <c r="B944" s="8"/>
      <c r="C944" s="8"/>
      <c r="D944" s="8"/>
      <c r="E944" s="8"/>
      <c r="F944" s="8"/>
      <c r="G944" s="10"/>
      <c r="H944" s="29" t="str">
        <f>IFERROR(VLOOKUP(F944,'Jobs to Benchmark'!#REF!,1,FALSE),"")</f>
        <v/>
      </c>
      <c r="I944" s="15"/>
      <c r="J944" s="63"/>
      <c r="K944" s="63"/>
      <c r="L944" s="64"/>
      <c r="M944" s="65"/>
      <c r="N944" s="63"/>
      <c r="O944" s="66" t="str">
        <f>IFERROR(CompensationAnalysis[[#This Row],[Salary Band Average]]/CompensationAnalysis[[#This Row],[Target Market Salary]],"")</f>
        <v/>
      </c>
      <c r="P944" s="67" t="str">
        <f t="shared" si="38"/>
        <v/>
      </c>
      <c r="Q944" s="63">
        <f>IFERROR(CompensationAnalysis[[#This Row],[Current Base Salary]]-CompensationAnalysis[[#This Row],[Target Market Salary]],"")</f>
        <v>0</v>
      </c>
      <c r="R944" s="12"/>
      <c r="S944" s="63">
        <f t="shared" si="39"/>
        <v>0</v>
      </c>
      <c r="T944" s="63">
        <f>CompensationAnalysis[[#This Row],[Base Increase Amount $]]+CompensationAnalysis[[#This Row],[Current Base Salary]]</f>
        <v>0</v>
      </c>
      <c r="U944" s="67" t="str">
        <f>IFERROR(((CompensationAnalysis[[#This Row],[Current Base Salary]]+CompensationAnalysis[[#This Row],[Base Increase Amount $]]))/CompensationAnalysis[[#This Row],[Target Market Salary]],"")</f>
        <v/>
      </c>
      <c r="V944" s="28"/>
      <c r="X944" s="28"/>
    </row>
    <row r="945" spans="1:24" ht="13.8" x14ac:dyDescent="0.25">
      <c r="A945" s="8"/>
      <c r="B945" s="8"/>
      <c r="C945" s="8"/>
      <c r="D945" s="8"/>
      <c r="E945" s="8"/>
      <c r="F945" s="8"/>
      <c r="G945" s="10"/>
      <c r="H945" s="29" t="str">
        <f>IFERROR(VLOOKUP(F945,'Jobs to Benchmark'!#REF!,1,FALSE),"")</f>
        <v/>
      </c>
      <c r="I945" s="15"/>
      <c r="J945" s="63"/>
      <c r="K945" s="63"/>
      <c r="L945" s="64"/>
      <c r="M945" s="65"/>
      <c r="N945" s="63"/>
      <c r="O945" s="66" t="str">
        <f>IFERROR(CompensationAnalysis[[#This Row],[Salary Band Average]]/CompensationAnalysis[[#This Row],[Target Market Salary]],"")</f>
        <v/>
      </c>
      <c r="P945" s="67" t="str">
        <f t="shared" si="38"/>
        <v/>
      </c>
      <c r="Q945" s="63">
        <f>IFERROR(CompensationAnalysis[[#This Row],[Current Base Salary]]-CompensationAnalysis[[#This Row],[Target Market Salary]],"")</f>
        <v>0</v>
      </c>
      <c r="R945" s="12"/>
      <c r="S945" s="63">
        <f t="shared" si="39"/>
        <v>0</v>
      </c>
      <c r="T945" s="63">
        <f>CompensationAnalysis[[#This Row],[Base Increase Amount $]]+CompensationAnalysis[[#This Row],[Current Base Salary]]</f>
        <v>0</v>
      </c>
      <c r="U945" s="67" t="str">
        <f>IFERROR(((CompensationAnalysis[[#This Row],[Current Base Salary]]+CompensationAnalysis[[#This Row],[Base Increase Amount $]]))/CompensationAnalysis[[#This Row],[Target Market Salary]],"")</f>
        <v/>
      </c>
      <c r="V945" s="28"/>
      <c r="X945" s="28"/>
    </row>
    <row r="946" spans="1:24" ht="13.8" x14ac:dyDescent="0.25">
      <c r="A946" s="8"/>
      <c r="B946" s="8"/>
      <c r="C946" s="8"/>
      <c r="D946" s="8"/>
      <c r="E946" s="8"/>
      <c r="F946" s="8"/>
      <c r="G946" s="10"/>
      <c r="H946" s="29" t="str">
        <f>IFERROR(VLOOKUP(F946,'Jobs to Benchmark'!#REF!,1,FALSE),"")</f>
        <v/>
      </c>
      <c r="I946" s="15"/>
      <c r="J946" s="63"/>
      <c r="K946" s="63"/>
      <c r="L946" s="64"/>
      <c r="M946" s="65"/>
      <c r="N946" s="63"/>
      <c r="O946" s="66" t="str">
        <f>IFERROR(CompensationAnalysis[[#This Row],[Salary Band Average]]/CompensationAnalysis[[#This Row],[Target Market Salary]],"")</f>
        <v/>
      </c>
      <c r="P946" s="67" t="str">
        <f t="shared" si="38"/>
        <v/>
      </c>
      <c r="Q946" s="63">
        <f>IFERROR(CompensationAnalysis[[#This Row],[Current Base Salary]]-CompensationAnalysis[[#This Row],[Target Market Salary]],"")</f>
        <v>0</v>
      </c>
      <c r="R946" s="12"/>
      <c r="S946" s="63">
        <f t="shared" si="39"/>
        <v>0</v>
      </c>
      <c r="T946" s="63">
        <f>CompensationAnalysis[[#This Row],[Base Increase Amount $]]+CompensationAnalysis[[#This Row],[Current Base Salary]]</f>
        <v>0</v>
      </c>
      <c r="U946" s="67" t="str">
        <f>IFERROR(((CompensationAnalysis[[#This Row],[Current Base Salary]]+CompensationAnalysis[[#This Row],[Base Increase Amount $]]))/CompensationAnalysis[[#This Row],[Target Market Salary]],"")</f>
        <v/>
      </c>
      <c r="V946" s="28"/>
      <c r="X946" s="28"/>
    </row>
    <row r="947" spans="1:24" ht="13.8" x14ac:dyDescent="0.25">
      <c r="A947" s="8"/>
      <c r="B947" s="8"/>
      <c r="C947" s="8"/>
      <c r="D947" s="8"/>
      <c r="E947" s="8"/>
      <c r="F947" s="8"/>
      <c r="G947" s="10"/>
      <c r="H947" s="29" t="str">
        <f>IFERROR(VLOOKUP(F947,'Jobs to Benchmark'!#REF!,1,FALSE),"")</f>
        <v/>
      </c>
      <c r="I947" s="15"/>
      <c r="J947" s="63"/>
      <c r="K947" s="63"/>
      <c r="L947" s="64"/>
      <c r="M947" s="65"/>
      <c r="N947" s="63"/>
      <c r="O947" s="66" t="str">
        <f>IFERROR(CompensationAnalysis[[#This Row],[Salary Band Average]]/CompensationAnalysis[[#This Row],[Target Market Salary]],"")</f>
        <v/>
      </c>
      <c r="P947" s="67" t="str">
        <f t="shared" si="38"/>
        <v/>
      </c>
      <c r="Q947" s="63">
        <f>IFERROR(CompensationAnalysis[[#This Row],[Current Base Salary]]-CompensationAnalysis[[#This Row],[Target Market Salary]],"")</f>
        <v>0</v>
      </c>
      <c r="R947" s="12"/>
      <c r="S947" s="63">
        <f t="shared" si="39"/>
        <v>0</v>
      </c>
      <c r="T947" s="63">
        <f>CompensationAnalysis[[#This Row],[Base Increase Amount $]]+CompensationAnalysis[[#This Row],[Current Base Salary]]</f>
        <v>0</v>
      </c>
      <c r="U947" s="67" t="str">
        <f>IFERROR(((CompensationAnalysis[[#This Row],[Current Base Salary]]+CompensationAnalysis[[#This Row],[Base Increase Amount $]]))/CompensationAnalysis[[#This Row],[Target Market Salary]],"")</f>
        <v/>
      </c>
      <c r="V947" s="28"/>
      <c r="X947" s="28"/>
    </row>
    <row r="948" spans="1:24" ht="13.8" x14ac:dyDescent="0.25">
      <c r="A948" s="8"/>
      <c r="B948" s="8"/>
      <c r="C948" s="8"/>
      <c r="D948" s="8"/>
      <c r="E948" s="8"/>
      <c r="F948" s="8"/>
      <c r="G948" s="10"/>
      <c r="H948" s="29" t="str">
        <f>IFERROR(VLOOKUP(F948,'Jobs to Benchmark'!#REF!,1,FALSE),"")</f>
        <v/>
      </c>
      <c r="I948" s="15"/>
      <c r="J948" s="63"/>
      <c r="K948" s="63"/>
      <c r="L948" s="64"/>
      <c r="M948" s="65"/>
      <c r="N948" s="63"/>
      <c r="O948" s="66" t="str">
        <f>IFERROR(CompensationAnalysis[[#This Row],[Salary Band Average]]/CompensationAnalysis[[#This Row],[Target Market Salary]],"")</f>
        <v/>
      </c>
      <c r="P948" s="67" t="str">
        <f t="shared" si="38"/>
        <v/>
      </c>
      <c r="Q948" s="63">
        <f>IFERROR(CompensationAnalysis[[#This Row],[Current Base Salary]]-CompensationAnalysis[[#This Row],[Target Market Salary]],"")</f>
        <v>0</v>
      </c>
      <c r="R948" s="12"/>
      <c r="S948" s="63">
        <f t="shared" si="39"/>
        <v>0</v>
      </c>
      <c r="T948" s="63">
        <f>CompensationAnalysis[[#This Row],[Base Increase Amount $]]+CompensationAnalysis[[#This Row],[Current Base Salary]]</f>
        <v>0</v>
      </c>
      <c r="U948" s="67" t="str">
        <f>IFERROR(((CompensationAnalysis[[#This Row],[Current Base Salary]]+CompensationAnalysis[[#This Row],[Base Increase Amount $]]))/CompensationAnalysis[[#This Row],[Target Market Salary]],"")</f>
        <v/>
      </c>
      <c r="V948" s="28"/>
      <c r="X948" s="28"/>
    </row>
    <row r="949" spans="1:24" ht="13.8" x14ac:dyDescent="0.25">
      <c r="A949" s="8"/>
      <c r="B949" s="8"/>
      <c r="C949" s="8"/>
      <c r="D949" s="8"/>
      <c r="E949" s="8"/>
      <c r="F949" s="8"/>
      <c r="G949" s="10"/>
      <c r="H949" s="29" t="str">
        <f>IFERROR(VLOOKUP(F949,'Jobs to Benchmark'!#REF!,1,FALSE),"")</f>
        <v/>
      </c>
      <c r="I949" s="15"/>
      <c r="J949" s="63"/>
      <c r="K949" s="63"/>
      <c r="L949" s="64"/>
      <c r="M949" s="65"/>
      <c r="N949" s="63"/>
      <c r="O949" s="66" t="str">
        <f>IFERROR(CompensationAnalysis[[#This Row],[Salary Band Average]]/CompensationAnalysis[[#This Row],[Target Market Salary]],"")</f>
        <v/>
      </c>
      <c r="P949" s="67" t="str">
        <f t="shared" si="38"/>
        <v/>
      </c>
      <c r="Q949" s="63">
        <f>IFERROR(CompensationAnalysis[[#This Row],[Current Base Salary]]-CompensationAnalysis[[#This Row],[Target Market Salary]],"")</f>
        <v>0</v>
      </c>
      <c r="R949" s="12"/>
      <c r="S949" s="63">
        <f t="shared" si="39"/>
        <v>0</v>
      </c>
      <c r="T949" s="63">
        <f>CompensationAnalysis[[#This Row],[Base Increase Amount $]]+CompensationAnalysis[[#This Row],[Current Base Salary]]</f>
        <v>0</v>
      </c>
      <c r="U949" s="67" t="str">
        <f>IFERROR(((CompensationAnalysis[[#This Row],[Current Base Salary]]+CompensationAnalysis[[#This Row],[Base Increase Amount $]]))/CompensationAnalysis[[#This Row],[Target Market Salary]],"")</f>
        <v/>
      </c>
      <c r="V949" s="28"/>
      <c r="X949" s="28"/>
    </row>
    <row r="950" spans="1:24" ht="13.8" x14ac:dyDescent="0.25">
      <c r="A950" s="8"/>
      <c r="B950" s="8"/>
      <c r="C950" s="8"/>
      <c r="D950" s="8"/>
      <c r="E950" s="8"/>
      <c r="F950" s="8"/>
      <c r="G950" s="10"/>
      <c r="H950" s="29" t="str">
        <f>IFERROR(VLOOKUP(F950,'Jobs to Benchmark'!#REF!,1,FALSE),"")</f>
        <v/>
      </c>
      <c r="I950" s="15"/>
      <c r="J950" s="63"/>
      <c r="K950" s="63"/>
      <c r="L950" s="64"/>
      <c r="M950" s="65"/>
      <c r="N950" s="63"/>
      <c r="O950" s="66" t="str">
        <f>IFERROR(CompensationAnalysis[[#This Row],[Salary Band Average]]/CompensationAnalysis[[#This Row],[Target Market Salary]],"")</f>
        <v/>
      </c>
      <c r="P950" s="67" t="str">
        <f t="shared" si="38"/>
        <v/>
      </c>
      <c r="Q950" s="63">
        <f>IFERROR(CompensationAnalysis[[#This Row],[Current Base Salary]]-CompensationAnalysis[[#This Row],[Target Market Salary]],"")</f>
        <v>0</v>
      </c>
      <c r="R950" s="12"/>
      <c r="S950" s="63">
        <f t="shared" si="39"/>
        <v>0</v>
      </c>
      <c r="T950" s="63">
        <f>CompensationAnalysis[[#This Row],[Base Increase Amount $]]+CompensationAnalysis[[#This Row],[Current Base Salary]]</f>
        <v>0</v>
      </c>
      <c r="U950" s="67" t="str">
        <f>IFERROR(((CompensationAnalysis[[#This Row],[Current Base Salary]]+CompensationAnalysis[[#This Row],[Base Increase Amount $]]))/CompensationAnalysis[[#This Row],[Target Market Salary]],"")</f>
        <v/>
      </c>
      <c r="V950" s="28"/>
      <c r="X950" s="28"/>
    </row>
    <row r="951" spans="1:24" ht="13.8" x14ac:dyDescent="0.25">
      <c r="A951" s="8"/>
      <c r="B951" s="8"/>
      <c r="C951" s="8"/>
      <c r="D951" s="8"/>
      <c r="E951" s="8"/>
      <c r="F951" s="8"/>
      <c r="G951" s="10"/>
      <c r="H951" s="29" t="str">
        <f>IFERROR(VLOOKUP(F951,'Jobs to Benchmark'!#REF!,1,FALSE),"")</f>
        <v/>
      </c>
      <c r="I951" s="15"/>
      <c r="J951" s="63"/>
      <c r="K951" s="63"/>
      <c r="L951" s="64"/>
      <c r="M951" s="65"/>
      <c r="N951" s="63"/>
      <c r="O951" s="66" t="str">
        <f>IFERROR(CompensationAnalysis[[#This Row],[Salary Band Average]]/CompensationAnalysis[[#This Row],[Target Market Salary]],"")</f>
        <v/>
      </c>
      <c r="P951" s="67" t="str">
        <f t="shared" si="38"/>
        <v/>
      </c>
      <c r="Q951" s="63">
        <f>IFERROR(CompensationAnalysis[[#This Row],[Current Base Salary]]-CompensationAnalysis[[#This Row],[Target Market Salary]],"")</f>
        <v>0</v>
      </c>
      <c r="R951" s="12"/>
      <c r="S951" s="63">
        <f t="shared" si="39"/>
        <v>0</v>
      </c>
      <c r="T951" s="63">
        <f>CompensationAnalysis[[#This Row],[Base Increase Amount $]]+CompensationAnalysis[[#This Row],[Current Base Salary]]</f>
        <v>0</v>
      </c>
      <c r="U951" s="67" t="str">
        <f>IFERROR(((CompensationAnalysis[[#This Row],[Current Base Salary]]+CompensationAnalysis[[#This Row],[Base Increase Amount $]]))/CompensationAnalysis[[#This Row],[Target Market Salary]],"")</f>
        <v/>
      </c>
      <c r="V951" s="28"/>
      <c r="X951" s="28"/>
    </row>
    <row r="952" spans="1:24" ht="13.8" x14ac:dyDescent="0.25">
      <c r="A952" s="8"/>
      <c r="B952" s="8"/>
      <c r="C952" s="8"/>
      <c r="D952" s="8"/>
      <c r="E952" s="8"/>
      <c r="F952" s="8"/>
      <c r="G952" s="10"/>
      <c r="H952" s="29" t="str">
        <f>IFERROR(VLOOKUP(F952,'Jobs to Benchmark'!#REF!,1,FALSE),"")</f>
        <v/>
      </c>
      <c r="I952" s="15"/>
      <c r="J952" s="63"/>
      <c r="K952" s="63"/>
      <c r="L952" s="64"/>
      <c r="M952" s="65"/>
      <c r="N952" s="63"/>
      <c r="O952" s="66" t="str">
        <f>IFERROR(CompensationAnalysis[[#This Row],[Salary Band Average]]/CompensationAnalysis[[#This Row],[Target Market Salary]],"")</f>
        <v/>
      </c>
      <c r="P952" s="67" t="str">
        <f t="shared" si="38"/>
        <v/>
      </c>
      <c r="Q952" s="63">
        <f>IFERROR(CompensationAnalysis[[#This Row],[Current Base Salary]]-CompensationAnalysis[[#This Row],[Target Market Salary]],"")</f>
        <v>0</v>
      </c>
      <c r="R952" s="12"/>
      <c r="S952" s="63">
        <f t="shared" si="39"/>
        <v>0</v>
      </c>
      <c r="T952" s="63">
        <f>CompensationAnalysis[[#This Row],[Base Increase Amount $]]+CompensationAnalysis[[#This Row],[Current Base Salary]]</f>
        <v>0</v>
      </c>
      <c r="U952" s="67" t="str">
        <f>IFERROR(((CompensationAnalysis[[#This Row],[Current Base Salary]]+CompensationAnalysis[[#This Row],[Base Increase Amount $]]))/CompensationAnalysis[[#This Row],[Target Market Salary]],"")</f>
        <v/>
      </c>
      <c r="V952" s="28"/>
      <c r="X952" s="28"/>
    </row>
    <row r="953" spans="1:24" ht="13.8" x14ac:dyDescent="0.25">
      <c r="A953" s="8"/>
      <c r="B953" s="8"/>
      <c r="C953" s="8"/>
      <c r="D953" s="8"/>
      <c r="E953" s="8"/>
      <c r="F953" s="8"/>
      <c r="G953" s="10"/>
      <c r="H953" s="29" t="str">
        <f>IFERROR(VLOOKUP(F953,'Jobs to Benchmark'!#REF!,1,FALSE),"")</f>
        <v/>
      </c>
      <c r="I953" s="15"/>
      <c r="J953" s="63"/>
      <c r="K953" s="63"/>
      <c r="L953" s="64"/>
      <c r="M953" s="65"/>
      <c r="N953" s="63"/>
      <c r="O953" s="66" t="str">
        <f>IFERROR(CompensationAnalysis[[#This Row],[Salary Band Average]]/CompensationAnalysis[[#This Row],[Target Market Salary]],"")</f>
        <v/>
      </c>
      <c r="P953" s="67" t="str">
        <f t="shared" si="38"/>
        <v/>
      </c>
      <c r="Q953" s="63">
        <f>IFERROR(CompensationAnalysis[[#This Row],[Current Base Salary]]-CompensationAnalysis[[#This Row],[Target Market Salary]],"")</f>
        <v>0</v>
      </c>
      <c r="R953" s="12"/>
      <c r="S953" s="63">
        <f t="shared" si="39"/>
        <v>0</v>
      </c>
      <c r="T953" s="63">
        <f>CompensationAnalysis[[#This Row],[Base Increase Amount $]]+CompensationAnalysis[[#This Row],[Current Base Salary]]</f>
        <v>0</v>
      </c>
      <c r="U953" s="67" t="str">
        <f>IFERROR(((CompensationAnalysis[[#This Row],[Current Base Salary]]+CompensationAnalysis[[#This Row],[Base Increase Amount $]]))/CompensationAnalysis[[#This Row],[Target Market Salary]],"")</f>
        <v/>
      </c>
      <c r="V953" s="28"/>
      <c r="X953" s="28"/>
    </row>
    <row r="954" spans="1:24" ht="13.8" x14ac:dyDescent="0.25">
      <c r="A954" s="8"/>
      <c r="B954" s="8"/>
      <c r="C954" s="8"/>
      <c r="D954" s="8"/>
      <c r="E954" s="8"/>
      <c r="F954" s="8"/>
      <c r="G954" s="10"/>
      <c r="H954" s="29" t="str">
        <f>IFERROR(VLOOKUP(F954,'Jobs to Benchmark'!#REF!,1,FALSE),"")</f>
        <v/>
      </c>
      <c r="I954" s="15"/>
      <c r="J954" s="63"/>
      <c r="K954" s="63"/>
      <c r="L954" s="64"/>
      <c r="M954" s="65"/>
      <c r="N954" s="63"/>
      <c r="O954" s="66" t="str">
        <f>IFERROR(CompensationAnalysis[[#This Row],[Salary Band Average]]/CompensationAnalysis[[#This Row],[Target Market Salary]],"")</f>
        <v/>
      </c>
      <c r="P954" s="67" t="str">
        <f t="shared" si="38"/>
        <v/>
      </c>
      <c r="Q954" s="63">
        <f>IFERROR(CompensationAnalysis[[#This Row],[Current Base Salary]]-CompensationAnalysis[[#This Row],[Target Market Salary]],"")</f>
        <v>0</v>
      </c>
      <c r="R954" s="12"/>
      <c r="S954" s="63">
        <f t="shared" si="39"/>
        <v>0</v>
      </c>
      <c r="T954" s="63">
        <f>CompensationAnalysis[[#This Row],[Base Increase Amount $]]+CompensationAnalysis[[#This Row],[Current Base Salary]]</f>
        <v>0</v>
      </c>
      <c r="U954" s="67" t="str">
        <f>IFERROR(((CompensationAnalysis[[#This Row],[Current Base Salary]]+CompensationAnalysis[[#This Row],[Base Increase Amount $]]))/CompensationAnalysis[[#This Row],[Target Market Salary]],"")</f>
        <v/>
      </c>
      <c r="V954" s="28"/>
      <c r="X954" s="28"/>
    </row>
    <row r="955" spans="1:24" ht="13.8" x14ac:dyDescent="0.25">
      <c r="A955" s="8"/>
      <c r="B955" s="8"/>
      <c r="C955" s="8"/>
      <c r="D955" s="8"/>
      <c r="E955" s="8"/>
      <c r="F955" s="8"/>
      <c r="G955" s="10"/>
      <c r="H955" s="29" t="str">
        <f>IFERROR(VLOOKUP(F955,'Jobs to Benchmark'!#REF!,1,FALSE),"")</f>
        <v/>
      </c>
      <c r="I955" s="15"/>
      <c r="J955" s="63"/>
      <c r="K955" s="63"/>
      <c r="L955" s="64"/>
      <c r="M955" s="65"/>
      <c r="N955" s="63"/>
      <c r="O955" s="66" t="str">
        <f>IFERROR(CompensationAnalysis[[#This Row],[Salary Band Average]]/CompensationAnalysis[[#This Row],[Target Market Salary]],"")</f>
        <v/>
      </c>
      <c r="P955" s="67" t="str">
        <f t="shared" si="38"/>
        <v/>
      </c>
      <c r="Q955" s="63">
        <f>IFERROR(CompensationAnalysis[[#This Row],[Current Base Salary]]-CompensationAnalysis[[#This Row],[Target Market Salary]],"")</f>
        <v>0</v>
      </c>
      <c r="R955" s="12"/>
      <c r="S955" s="63">
        <f t="shared" si="39"/>
        <v>0</v>
      </c>
      <c r="T955" s="63">
        <f>CompensationAnalysis[[#This Row],[Base Increase Amount $]]+CompensationAnalysis[[#This Row],[Current Base Salary]]</f>
        <v>0</v>
      </c>
      <c r="U955" s="67" t="str">
        <f>IFERROR(((CompensationAnalysis[[#This Row],[Current Base Salary]]+CompensationAnalysis[[#This Row],[Base Increase Amount $]]))/CompensationAnalysis[[#This Row],[Target Market Salary]],"")</f>
        <v/>
      </c>
      <c r="V955" s="28"/>
      <c r="X955" s="28"/>
    </row>
    <row r="956" spans="1:24" ht="13.8" x14ac:dyDescent="0.25">
      <c r="A956" s="8"/>
      <c r="B956" s="8"/>
      <c r="C956" s="8"/>
      <c r="D956" s="8"/>
      <c r="E956" s="8"/>
      <c r="F956" s="8"/>
      <c r="G956" s="10"/>
      <c r="H956" s="29" t="str">
        <f>IFERROR(VLOOKUP(F956,'Jobs to Benchmark'!#REF!,1,FALSE),"")</f>
        <v/>
      </c>
      <c r="I956" s="15"/>
      <c r="J956" s="63"/>
      <c r="K956" s="63"/>
      <c r="L956" s="64"/>
      <c r="M956" s="65"/>
      <c r="N956" s="63"/>
      <c r="O956" s="66" t="str">
        <f>IFERROR(CompensationAnalysis[[#This Row],[Salary Band Average]]/CompensationAnalysis[[#This Row],[Target Market Salary]],"")</f>
        <v/>
      </c>
      <c r="P956" s="67" t="str">
        <f t="shared" si="38"/>
        <v/>
      </c>
      <c r="Q956" s="63">
        <f>IFERROR(CompensationAnalysis[[#This Row],[Current Base Salary]]-CompensationAnalysis[[#This Row],[Target Market Salary]],"")</f>
        <v>0</v>
      </c>
      <c r="R956" s="12"/>
      <c r="S956" s="63">
        <f t="shared" si="39"/>
        <v>0</v>
      </c>
      <c r="T956" s="63">
        <f>CompensationAnalysis[[#This Row],[Base Increase Amount $]]+CompensationAnalysis[[#This Row],[Current Base Salary]]</f>
        <v>0</v>
      </c>
      <c r="U956" s="67" t="str">
        <f>IFERROR(((CompensationAnalysis[[#This Row],[Current Base Salary]]+CompensationAnalysis[[#This Row],[Base Increase Amount $]]))/CompensationAnalysis[[#This Row],[Target Market Salary]],"")</f>
        <v/>
      </c>
      <c r="V956" s="28"/>
      <c r="X956" s="28"/>
    </row>
    <row r="957" spans="1:24" ht="13.8" x14ac:dyDescent="0.25">
      <c r="A957" s="8"/>
      <c r="B957" s="8"/>
      <c r="C957" s="8"/>
      <c r="D957" s="8"/>
      <c r="E957" s="8"/>
      <c r="F957" s="8"/>
      <c r="G957" s="10"/>
      <c r="H957" s="29" t="str">
        <f>IFERROR(VLOOKUP(F957,'Jobs to Benchmark'!#REF!,1,FALSE),"")</f>
        <v/>
      </c>
      <c r="I957" s="15"/>
      <c r="J957" s="63"/>
      <c r="K957" s="63"/>
      <c r="L957" s="64"/>
      <c r="M957" s="65"/>
      <c r="N957" s="63"/>
      <c r="O957" s="66" t="str">
        <f>IFERROR(CompensationAnalysis[[#This Row],[Salary Band Average]]/CompensationAnalysis[[#This Row],[Target Market Salary]],"")</f>
        <v/>
      </c>
      <c r="P957" s="67" t="str">
        <f t="shared" si="38"/>
        <v/>
      </c>
      <c r="Q957" s="63">
        <f>IFERROR(CompensationAnalysis[[#This Row],[Current Base Salary]]-CompensationAnalysis[[#This Row],[Target Market Salary]],"")</f>
        <v>0</v>
      </c>
      <c r="R957" s="12"/>
      <c r="S957" s="63">
        <f t="shared" si="39"/>
        <v>0</v>
      </c>
      <c r="T957" s="63">
        <f>CompensationAnalysis[[#This Row],[Base Increase Amount $]]+CompensationAnalysis[[#This Row],[Current Base Salary]]</f>
        <v>0</v>
      </c>
      <c r="U957" s="67" t="str">
        <f>IFERROR(((CompensationAnalysis[[#This Row],[Current Base Salary]]+CompensationAnalysis[[#This Row],[Base Increase Amount $]]))/CompensationAnalysis[[#This Row],[Target Market Salary]],"")</f>
        <v/>
      </c>
      <c r="V957" s="28"/>
      <c r="X957" s="28"/>
    </row>
    <row r="958" spans="1:24" ht="13.8" x14ac:dyDescent="0.25">
      <c r="A958" s="8"/>
      <c r="B958" s="8"/>
      <c r="C958" s="8"/>
      <c r="D958" s="8"/>
      <c r="E958" s="8"/>
      <c r="F958" s="8"/>
      <c r="G958" s="10"/>
      <c r="H958" s="29" t="str">
        <f>IFERROR(VLOOKUP(F958,'Jobs to Benchmark'!#REF!,1,FALSE),"")</f>
        <v/>
      </c>
      <c r="I958" s="15"/>
      <c r="J958" s="63"/>
      <c r="K958" s="63"/>
      <c r="L958" s="64"/>
      <c r="M958" s="65"/>
      <c r="N958" s="63"/>
      <c r="O958" s="66" t="str">
        <f>IFERROR(CompensationAnalysis[[#This Row],[Salary Band Average]]/CompensationAnalysis[[#This Row],[Target Market Salary]],"")</f>
        <v/>
      </c>
      <c r="P958" s="67" t="str">
        <f t="shared" si="38"/>
        <v/>
      </c>
      <c r="Q958" s="63">
        <f>IFERROR(CompensationAnalysis[[#This Row],[Current Base Salary]]-CompensationAnalysis[[#This Row],[Target Market Salary]],"")</f>
        <v>0</v>
      </c>
      <c r="R958" s="12"/>
      <c r="S958" s="63">
        <f t="shared" si="39"/>
        <v>0</v>
      </c>
      <c r="T958" s="63">
        <f>CompensationAnalysis[[#This Row],[Base Increase Amount $]]+CompensationAnalysis[[#This Row],[Current Base Salary]]</f>
        <v>0</v>
      </c>
      <c r="U958" s="67" t="str">
        <f>IFERROR(((CompensationAnalysis[[#This Row],[Current Base Salary]]+CompensationAnalysis[[#This Row],[Base Increase Amount $]]))/CompensationAnalysis[[#This Row],[Target Market Salary]],"")</f>
        <v/>
      </c>
      <c r="V958" s="28"/>
      <c r="X958" s="28"/>
    </row>
    <row r="959" spans="1:24" ht="13.8" x14ac:dyDescent="0.25">
      <c r="A959" s="8"/>
      <c r="B959" s="8"/>
      <c r="C959" s="8"/>
      <c r="D959" s="8"/>
      <c r="E959" s="8"/>
      <c r="F959" s="8"/>
      <c r="G959" s="10"/>
      <c r="H959" s="29" t="str">
        <f>IFERROR(VLOOKUP(F959,'Jobs to Benchmark'!#REF!,1,FALSE),"")</f>
        <v/>
      </c>
      <c r="I959" s="15"/>
      <c r="J959" s="63"/>
      <c r="K959" s="63"/>
      <c r="L959" s="64"/>
      <c r="M959" s="65"/>
      <c r="N959" s="63"/>
      <c r="O959" s="66" t="str">
        <f>IFERROR(CompensationAnalysis[[#This Row],[Salary Band Average]]/CompensationAnalysis[[#This Row],[Target Market Salary]],"")</f>
        <v/>
      </c>
      <c r="P959" s="67" t="str">
        <f t="shared" si="38"/>
        <v/>
      </c>
      <c r="Q959" s="63">
        <f>IFERROR(CompensationAnalysis[[#This Row],[Current Base Salary]]-CompensationAnalysis[[#This Row],[Target Market Salary]],"")</f>
        <v>0</v>
      </c>
      <c r="R959" s="12"/>
      <c r="S959" s="63">
        <f t="shared" si="39"/>
        <v>0</v>
      </c>
      <c r="T959" s="63">
        <f>CompensationAnalysis[[#This Row],[Base Increase Amount $]]+CompensationAnalysis[[#This Row],[Current Base Salary]]</f>
        <v>0</v>
      </c>
      <c r="U959" s="67" t="str">
        <f>IFERROR(((CompensationAnalysis[[#This Row],[Current Base Salary]]+CompensationAnalysis[[#This Row],[Base Increase Amount $]]))/CompensationAnalysis[[#This Row],[Target Market Salary]],"")</f>
        <v/>
      </c>
      <c r="V959" s="28"/>
      <c r="X959" s="28"/>
    </row>
    <row r="960" spans="1:24" ht="13.8" x14ac:dyDescent="0.25">
      <c r="A960" s="8"/>
      <c r="B960" s="8"/>
      <c r="C960" s="8"/>
      <c r="D960" s="8"/>
      <c r="E960" s="8"/>
      <c r="F960" s="8"/>
      <c r="G960" s="10"/>
      <c r="H960" s="29" t="str">
        <f>IFERROR(VLOOKUP(F960,'Jobs to Benchmark'!#REF!,1,FALSE),"")</f>
        <v/>
      </c>
      <c r="I960" s="15"/>
      <c r="J960" s="63"/>
      <c r="K960" s="63"/>
      <c r="L960" s="64"/>
      <c r="M960" s="65"/>
      <c r="N960" s="63"/>
      <c r="O960" s="66" t="str">
        <f>IFERROR(CompensationAnalysis[[#This Row],[Salary Band Average]]/CompensationAnalysis[[#This Row],[Target Market Salary]],"")</f>
        <v/>
      </c>
      <c r="P960" s="67" t="str">
        <f t="shared" si="38"/>
        <v/>
      </c>
      <c r="Q960" s="63">
        <f>IFERROR(CompensationAnalysis[[#This Row],[Current Base Salary]]-CompensationAnalysis[[#This Row],[Target Market Salary]],"")</f>
        <v>0</v>
      </c>
      <c r="R960" s="12"/>
      <c r="S960" s="63">
        <f t="shared" si="39"/>
        <v>0</v>
      </c>
      <c r="T960" s="63">
        <f>CompensationAnalysis[[#This Row],[Base Increase Amount $]]+CompensationAnalysis[[#This Row],[Current Base Salary]]</f>
        <v>0</v>
      </c>
      <c r="U960" s="67" t="str">
        <f>IFERROR(((CompensationAnalysis[[#This Row],[Current Base Salary]]+CompensationAnalysis[[#This Row],[Base Increase Amount $]]))/CompensationAnalysis[[#This Row],[Target Market Salary]],"")</f>
        <v/>
      </c>
      <c r="V960" s="28"/>
      <c r="X960" s="28"/>
    </row>
    <row r="961" spans="1:24" ht="13.8" x14ac:dyDescent="0.25">
      <c r="A961" s="8"/>
      <c r="B961" s="8"/>
      <c r="C961" s="8"/>
      <c r="D961" s="8"/>
      <c r="E961" s="8"/>
      <c r="F961" s="8"/>
      <c r="G961" s="10"/>
      <c r="H961" s="29" t="str">
        <f>IFERROR(VLOOKUP(F961,'Jobs to Benchmark'!#REF!,1,FALSE),"")</f>
        <v/>
      </c>
      <c r="I961" s="15"/>
      <c r="J961" s="63"/>
      <c r="K961" s="63"/>
      <c r="L961" s="64"/>
      <c r="M961" s="65"/>
      <c r="N961" s="63"/>
      <c r="O961" s="66" t="str">
        <f>IFERROR(CompensationAnalysis[[#This Row],[Salary Band Average]]/CompensationAnalysis[[#This Row],[Target Market Salary]],"")</f>
        <v/>
      </c>
      <c r="P961" s="67" t="str">
        <f t="shared" si="38"/>
        <v/>
      </c>
      <c r="Q961" s="63">
        <f>IFERROR(CompensationAnalysis[[#This Row],[Current Base Salary]]-CompensationAnalysis[[#This Row],[Target Market Salary]],"")</f>
        <v>0</v>
      </c>
      <c r="R961" s="12"/>
      <c r="S961" s="63">
        <f t="shared" si="39"/>
        <v>0</v>
      </c>
      <c r="T961" s="63">
        <f>CompensationAnalysis[[#This Row],[Base Increase Amount $]]+CompensationAnalysis[[#This Row],[Current Base Salary]]</f>
        <v>0</v>
      </c>
      <c r="U961" s="67" t="str">
        <f>IFERROR(((CompensationAnalysis[[#This Row],[Current Base Salary]]+CompensationAnalysis[[#This Row],[Base Increase Amount $]]))/CompensationAnalysis[[#This Row],[Target Market Salary]],"")</f>
        <v/>
      </c>
      <c r="V961" s="28"/>
      <c r="X961" s="28"/>
    </row>
    <row r="962" spans="1:24" ht="13.8" x14ac:dyDescent="0.25">
      <c r="A962" s="8"/>
      <c r="B962" s="8"/>
      <c r="C962" s="8"/>
      <c r="D962" s="8"/>
      <c r="E962" s="8"/>
      <c r="F962" s="8"/>
      <c r="G962" s="10"/>
      <c r="H962" s="29" t="str">
        <f>IFERROR(VLOOKUP(F962,'Jobs to Benchmark'!#REF!,1,FALSE),"")</f>
        <v/>
      </c>
      <c r="I962" s="15"/>
      <c r="J962" s="63"/>
      <c r="K962" s="63"/>
      <c r="L962" s="64"/>
      <c r="M962" s="65"/>
      <c r="N962" s="63"/>
      <c r="O962" s="66" t="str">
        <f>IFERROR(CompensationAnalysis[[#This Row],[Salary Band Average]]/CompensationAnalysis[[#This Row],[Target Market Salary]],"")</f>
        <v/>
      </c>
      <c r="P962" s="67" t="str">
        <f t="shared" si="38"/>
        <v/>
      </c>
      <c r="Q962" s="63">
        <f>IFERROR(CompensationAnalysis[[#This Row],[Current Base Salary]]-CompensationAnalysis[[#This Row],[Target Market Salary]],"")</f>
        <v>0</v>
      </c>
      <c r="R962" s="12"/>
      <c r="S962" s="63">
        <f t="shared" si="39"/>
        <v>0</v>
      </c>
      <c r="T962" s="63">
        <f>CompensationAnalysis[[#This Row],[Base Increase Amount $]]+CompensationAnalysis[[#This Row],[Current Base Salary]]</f>
        <v>0</v>
      </c>
      <c r="U962" s="67" t="str">
        <f>IFERROR(((CompensationAnalysis[[#This Row],[Current Base Salary]]+CompensationAnalysis[[#This Row],[Base Increase Amount $]]))/CompensationAnalysis[[#This Row],[Target Market Salary]],"")</f>
        <v/>
      </c>
      <c r="V962" s="28"/>
      <c r="X962" s="28"/>
    </row>
    <row r="963" spans="1:24" ht="13.8" x14ac:dyDescent="0.25">
      <c r="A963" s="8"/>
      <c r="B963" s="8"/>
      <c r="C963" s="8"/>
      <c r="D963" s="8"/>
      <c r="E963" s="8"/>
      <c r="F963" s="8"/>
      <c r="G963" s="10"/>
      <c r="H963" s="29" t="str">
        <f>IFERROR(VLOOKUP(F963,'Jobs to Benchmark'!#REF!,1,FALSE),"")</f>
        <v/>
      </c>
      <c r="I963" s="15"/>
      <c r="J963" s="63"/>
      <c r="K963" s="63"/>
      <c r="L963" s="64"/>
      <c r="M963" s="65"/>
      <c r="N963" s="63"/>
      <c r="O963" s="66" t="str">
        <f>IFERROR(CompensationAnalysis[[#This Row],[Salary Band Average]]/CompensationAnalysis[[#This Row],[Target Market Salary]],"")</f>
        <v/>
      </c>
      <c r="P963" s="67" t="str">
        <f t="shared" si="38"/>
        <v/>
      </c>
      <c r="Q963" s="63">
        <f>IFERROR(CompensationAnalysis[[#This Row],[Current Base Salary]]-CompensationAnalysis[[#This Row],[Target Market Salary]],"")</f>
        <v>0</v>
      </c>
      <c r="R963" s="12"/>
      <c r="S963" s="63">
        <f t="shared" si="39"/>
        <v>0</v>
      </c>
      <c r="T963" s="63">
        <f>CompensationAnalysis[[#This Row],[Base Increase Amount $]]+CompensationAnalysis[[#This Row],[Current Base Salary]]</f>
        <v>0</v>
      </c>
      <c r="U963" s="67" t="str">
        <f>IFERROR(((CompensationAnalysis[[#This Row],[Current Base Salary]]+CompensationAnalysis[[#This Row],[Base Increase Amount $]]))/CompensationAnalysis[[#This Row],[Target Market Salary]],"")</f>
        <v/>
      </c>
      <c r="V963" s="28"/>
      <c r="X963" s="28"/>
    </row>
    <row r="964" spans="1:24" ht="13.8" x14ac:dyDescent="0.25">
      <c r="A964" s="8"/>
      <c r="B964" s="8"/>
      <c r="C964" s="8"/>
      <c r="D964" s="8"/>
      <c r="E964" s="8"/>
      <c r="F964" s="8"/>
      <c r="G964" s="10"/>
      <c r="H964" s="29" t="str">
        <f>IFERROR(VLOOKUP(F964,'Jobs to Benchmark'!#REF!,1,FALSE),"")</f>
        <v/>
      </c>
      <c r="I964" s="15"/>
      <c r="J964" s="63"/>
      <c r="K964" s="63"/>
      <c r="L964" s="64"/>
      <c r="M964" s="65"/>
      <c r="N964" s="63"/>
      <c r="O964" s="66" t="str">
        <f>IFERROR(CompensationAnalysis[[#This Row],[Salary Band Average]]/CompensationAnalysis[[#This Row],[Target Market Salary]],"")</f>
        <v/>
      </c>
      <c r="P964" s="67" t="str">
        <f t="shared" si="38"/>
        <v/>
      </c>
      <c r="Q964" s="63">
        <f>IFERROR(CompensationAnalysis[[#This Row],[Current Base Salary]]-CompensationAnalysis[[#This Row],[Target Market Salary]],"")</f>
        <v>0</v>
      </c>
      <c r="R964" s="12"/>
      <c r="S964" s="63">
        <f t="shared" si="39"/>
        <v>0</v>
      </c>
      <c r="T964" s="63">
        <f>CompensationAnalysis[[#This Row],[Base Increase Amount $]]+CompensationAnalysis[[#This Row],[Current Base Salary]]</f>
        <v>0</v>
      </c>
      <c r="U964" s="67" t="str">
        <f>IFERROR(((CompensationAnalysis[[#This Row],[Current Base Salary]]+CompensationAnalysis[[#This Row],[Base Increase Amount $]]))/CompensationAnalysis[[#This Row],[Target Market Salary]],"")</f>
        <v/>
      </c>
      <c r="V964" s="28"/>
      <c r="X964" s="28"/>
    </row>
    <row r="965" spans="1:24" ht="13.8" x14ac:dyDescent="0.25">
      <c r="A965" s="8"/>
      <c r="B965" s="8"/>
      <c r="C965" s="8"/>
      <c r="D965" s="8"/>
      <c r="E965" s="8"/>
      <c r="F965" s="8"/>
      <c r="G965" s="10"/>
      <c r="H965" s="29" t="str">
        <f>IFERROR(VLOOKUP(F965,'Jobs to Benchmark'!#REF!,1,FALSE),"")</f>
        <v/>
      </c>
      <c r="I965" s="15"/>
      <c r="J965" s="63"/>
      <c r="K965" s="63"/>
      <c r="L965" s="64"/>
      <c r="M965" s="65"/>
      <c r="N965" s="63"/>
      <c r="O965" s="66" t="str">
        <f>IFERROR(CompensationAnalysis[[#This Row],[Salary Band Average]]/CompensationAnalysis[[#This Row],[Target Market Salary]],"")</f>
        <v/>
      </c>
      <c r="P965" s="67" t="str">
        <f t="shared" si="38"/>
        <v/>
      </c>
      <c r="Q965" s="63">
        <f>IFERROR(CompensationAnalysis[[#This Row],[Current Base Salary]]-CompensationAnalysis[[#This Row],[Target Market Salary]],"")</f>
        <v>0</v>
      </c>
      <c r="R965" s="12"/>
      <c r="S965" s="63">
        <f t="shared" si="39"/>
        <v>0</v>
      </c>
      <c r="T965" s="63">
        <f>CompensationAnalysis[[#This Row],[Base Increase Amount $]]+CompensationAnalysis[[#This Row],[Current Base Salary]]</f>
        <v>0</v>
      </c>
      <c r="U965" s="67" t="str">
        <f>IFERROR(((CompensationAnalysis[[#This Row],[Current Base Salary]]+CompensationAnalysis[[#This Row],[Base Increase Amount $]]))/CompensationAnalysis[[#This Row],[Target Market Salary]],"")</f>
        <v/>
      </c>
      <c r="V965" s="28"/>
      <c r="X965" s="28"/>
    </row>
    <row r="966" spans="1:24" ht="13.8" x14ac:dyDescent="0.25">
      <c r="A966" s="8"/>
      <c r="B966" s="8"/>
      <c r="C966" s="8"/>
      <c r="D966" s="8"/>
      <c r="E966" s="8"/>
      <c r="F966" s="8"/>
      <c r="G966" s="10"/>
      <c r="H966" s="29" t="str">
        <f>IFERROR(VLOOKUP(F966,'Jobs to Benchmark'!#REF!,1,FALSE),"")</f>
        <v/>
      </c>
      <c r="I966" s="15"/>
      <c r="J966" s="63"/>
      <c r="K966" s="63"/>
      <c r="L966" s="64"/>
      <c r="M966" s="65"/>
      <c r="N966" s="63"/>
      <c r="O966" s="66" t="str">
        <f>IFERROR(CompensationAnalysis[[#This Row],[Salary Band Average]]/CompensationAnalysis[[#This Row],[Target Market Salary]],"")</f>
        <v/>
      </c>
      <c r="P966" s="67" t="str">
        <f t="shared" ref="P966:P1003" si="40">IFERROR(G966/N966,"")</f>
        <v/>
      </c>
      <c r="Q966" s="63">
        <f>IFERROR(CompensationAnalysis[[#This Row],[Current Base Salary]]-CompensationAnalysis[[#This Row],[Target Market Salary]],"")</f>
        <v>0</v>
      </c>
      <c r="R966" s="12"/>
      <c r="S966" s="63">
        <f t="shared" ref="S966:S1029" si="41">IFERROR(G966*R966,"")</f>
        <v>0</v>
      </c>
      <c r="T966" s="63">
        <f>CompensationAnalysis[[#This Row],[Base Increase Amount $]]+CompensationAnalysis[[#This Row],[Current Base Salary]]</f>
        <v>0</v>
      </c>
      <c r="U966" s="67" t="str">
        <f>IFERROR(((CompensationAnalysis[[#This Row],[Current Base Salary]]+CompensationAnalysis[[#This Row],[Base Increase Amount $]]))/CompensationAnalysis[[#This Row],[Target Market Salary]],"")</f>
        <v/>
      </c>
      <c r="V966" s="28"/>
      <c r="X966" s="28"/>
    </row>
    <row r="967" spans="1:24" ht="13.8" x14ac:dyDescent="0.25">
      <c r="A967" s="8"/>
      <c r="B967" s="8"/>
      <c r="C967" s="8"/>
      <c r="D967" s="8"/>
      <c r="E967" s="8"/>
      <c r="F967" s="8"/>
      <c r="G967" s="10"/>
      <c r="H967" s="29" t="str">
        <f>IFERROR(VLOOKUP(F967,'Jobs to Benchmark'!#REF!,1,FALSE),"")</f>
        <v/>
      </c>
      <c r="I967" s="15"/>
      <c r="J967" s="63"/>
      <c r="K967" s="63"/>
      <c r="L967" s="64"/>
      <c r="M967" s="65"/>
      <c r="N967" s="63"/>
      <c r="O967" s="66" t="str">
        <f>IFERROR(CompensationAnalysis[[#This Row],[Salary Band Average]]/CompensationAnalysis[[#This Row],[Target Market Salary]],"")</f>
        <v/>
      </c>
      <c r="P967" s="67" t="str">
        <f t="shared" si="40"/>
        <v/>
      </c>
      <c r="Q967" s="63">
        <f>IFERROR(CompensationAnalysis[[#This Row],[Current Base Salary]]-CompensationAnalysis[[#This Row],[Target Market Salary]],"")</f>
        <v>0</v>
      </c>
      <c r="R967" s="12"/>
      <c r="S967" s="63">
        <f t="shared" si="41"/>
        <v>0</v>
      </c>
      <c r="T967" s="63">
        <f>CompensationAnalysis[[#This Row],[Base Increase Amount $]]+CompensationAnalysis[[#This Row],[Current Base Salary]]</f>
        <v>0</v>
      </c>
      <c r="U967" s="67" t="str">
        <f>IFERROR(((CompensationAnalysis[[#This Row],[Current Base Salary]]+CompensationAnalysis[[#This Row],[Base Increase Amount $]]))/CompensationAnalysis[[#This Row],[Target Market Salary]],"")</f>
        <v/>
      </c>
      <c r="V967" s="28"/>
      <c r="X967" s="28"/>
    </row>
    <row r="968" spans="1:24" ht="13.8" x14ac:dyDescent="0.25">
      <c r="A968" s="8"/>
      <c r="B968" s="8"/>
      <c r="C968" s="8"/>
      <c r="D968" s="8"/>
      <c r="E968" s="8"/>
      <c r="F968" s="8"/>
      <c r="G968" s="10"/>
      <c r="H968" s="29" t="str">
        <f>IFERROR(VLOOKUP(F968,'Jobs to Benchmark'!#REF!,1,FALSE),"")</f>
        <v/>
      </c>
      <c r="I968" s="15"/>
      <c r="J968" s="63"/>
      <c r="K968" s="63"/>
      <c r="L968" s="64"/>
      <c r="M968" s="65"/>
      <c r="N968" s="63"/>
      <c r="O968" s="66" t="str">
        <f>IFERROR(CompensationAnalysis[[#This Row],[Salary Band Average]]/CompensationAnalysis[[#This Row],[Target Market Salary]],"")</f>
        <v/>
      </c>
      <c r="P968" s="67" t="str">
        <f t="shared" si="40"/>
        <v/>
      </c>
      <c r="Q968" s="63">
        <f>IFERROR(CompensationAnalysis[[#This Row],[Current Base Salary]]-CompensationAnalysis[[#This Row],[Target Market Salary]],"")</f>
        <v>0</v>
      </c>
      <c r="R968" s="12"/>
      <c r="S968" s="63">
        <f t="shared" si="41"/>
        <v>0</v>
      </c>
      <c r="T968" s="63">
        <f>CompensationAnalysis[[#This Row],[Base Increase Amount $]]+CompensationAnalysis[[#This Row],[Current Base Salary]]</f>
        <v>0</v>
      </c>
      <c r="U968" s="67" t="str">
        <f>IFERROR(((CompensationAnalysis[[#This Row],[Current Base Salary]]+CompensationAnalysis[[#This Row],[Base Increase Amount $]]))/CompensationAnalysis[[#This Row],[Target Market Salary]],"")</f>
        <v/>
      </c>
      <c r="V968" s="28"/>
      <c r="X968" s="28"/>
    </row>
    <row r="969" spans="1:24" ht="13.8" x14ac:dyDescent="0.25">
      <c r="A969" s="8"/>
      <c r="B969" s="8"/>
      <c r="C969" s="8"/>
      <c r="D969" s="8"/>
      <c r="E969" s="8"/>
      <c r="F969" s="8"/>
      <c r="G969" s="10"/>
      <c r="H969" s="29" t="str">
        <f>IFERROR(VLOOKUP(F969,'Jobs to Benchmark'!#REF!,1,FALSE),"")</f>
        <v/>
      </c>
      <c r="I969" s="15"/>
      <c r="J969" s="63"/>
      <c r="K969" s="63"/>
      <c r="L969" s="64"/>
      <c r="M969" s="65"/>
      <c r="N969" s="63"/>
      <c r="O969" s="66" t="str">
        <f>IFERROR(CompensationAnalysis[[#This Row],[Salary Band Average]]/CompensationAnalysis[[#This Row],[Target Market Salary]],"")</f>
        <v/>
      </c>
      <c r="P969" s="67" t="str">
        <f t="shared" si="40"/>
        <v/>
      </c>
      <c r="Q969" s="63">
        <f>IFERROR(CompensationAnalysis[[#This Row],[Current Base Salary]]-CompensationAnalysis[[#This Row],[Target Market Salary]],"")</f>
        <v>0</v>
      </c>
      <c r="R969" s="12"/>
      <c r="S969" s="63">
        <f t="shared" si="41"/>
        <v>0</v>
      </c>
      <c r="T969" s="63">
        <f>CompensationAnalysis[[#This Row],[Base Increase Amount $]]+CompensationAnalysis[[#This Row],[Current Base Salary]]</f>
        <v>0</v>
      </c>
      <c r="U969" s="67" t="str">
        <f>IFERROR(((CompensationAnalysis[[#This Row],[Current Base Salary]]+CompensationAnalysis[[#This Row],[Base Increase Amount $]]))/CompensationAnalysis[[#This Row],[Target Market Salary]],"")</f>
        <v/>
      </c>
      <c r="V969" s="28"/>
      <c r="X969" s="28"/>
    </row>
    <row r="970" spans="1:24" ht="13.8" x14ac:dyDescent="0.25">
      <c r="A970" s="8"/>
      <c r="B970" s="8"/>
      <c r="C970" s="8"/>
      <c r="D970" s="8"/>
      <c r="E970" s="8"/>
      <c r="F970" s="8"/>
      <c r="G970" s="10"/>
      <c r="H970" s="29" t="str">
        <f>IFERROR(VLOOKUP(F970,'Jobs to Benchmark'!#REF!,1,FALSE),"")</f>
        <v/>
      </c>
      <c r="I970" s="15"/>
      <c r="J970" s="63"/>
      <c r="K970" s="63"/>
      <c r="L970" s="64"/>
      <c r="M970" s="65"/>
      <c r="N970" s="63"/>
      <c r="O970" s="66" t="str">
        <f>IFERROR(CompensationAnalysis[[#This Row],[Salary Band Average]]/CompensationAnalysis[[#This Row],[Target Market Salary]],"")</f>
        <v/>
      </c>
      <c r="P970" s="67" t="str">
        <f t="shared" si="40"/>
        <v/>
      </c>
      <c r="Q970" s="63">
        <f>IFERROR(CompensationAnalysis[[#This Row],[Current Base Salary]]-CompensationAnalysis[[#This Row],[Target Market Salary]],"")</f>
        <v>0</v>
      </c>
      <c r="R970" s="12"/>
      <c r="S970" s="63">
        <f t="shared" si="41"/>
        <v>0</v>
      </c>
      <c r="T970" s="63">
        <f>CompensationAnalysis[[#This Row],[Base Increase Amount $]]+CompensationAnalysis[[#This Row],[Current Base Salary]]</f>
        <v>0</v>
      </c>
      <c r="U970" s="67" t="str">
        <f>IFERROR(((CompensationAnalysis[[#This Row],[Current Base Salary]]+CompensationAnalysis[[#This Row],[Base Increase Amount $]]))/CompensationAnalysis[[#This Row],[Target Market Salary]],"")</f>
        <v/>
      </c>
      <c r="V970" s="28"/>
      <c r="X970" s="28"/>
    </row>
    <row r="971" spans="1:24" ht="13.8" x14ac:dyDescent="0.25">
      <c r="A971" s="8"/>
      <c r="B971" s="8"/>
      <c r="C971" s="8"/>
      <c r="D971" s="8"/>
      <c r="E971" s="8"/>
      <c r="F971" s="8"/>
      <c r="G971" s="10"/>
      <c r="H971" s="29" t="str">
        <f>IFERROR(VLOOKUP(F971,'Jobs to Benchmark'!#REF!,1,FALSE),"")</f>
        <v/>
      </c>
      <c r="I971" s="15"/>
      <c r="J971" s="63"/>
      <c r="K971" s="63"/>
      <c r="L971" s="64"/>
      <c r="M971" s="65"/>
      <c r="N971" s="63"/>
      <c r="O971" s="66" t="str">
        <f>IFERROR(CompensationAnalysis[[#This Row],[Salary Band Average]]/CompensationAnalysis[[#This Row],[Target Market Salary]],"")</f>
        <v/>
      </c>
      <c r="P971" s="67" t="str">
        <f t="shared" si="40"/>
        <v/>
      </c>
      <c r="Q971" s="63">
        <f>IFERROR(CompensationAnalysis[[#This Row],[Current Base Salary]]-CompensationAnalysis[[#This Row],[Target Market Salary]],"")</f>
        <v>0</v>
      </c>
      <c r="R971" s="12"/>
      <c r="S971" s="63">
        <f t="shared" si="41"/>
        <v>0</v>
      </c>
      <c r="T971" s="63">
        <f>CompensationAnalysis[[#This Row],[Base Increase Amount $]]+CompensationAnalysis[[#This Row],[Current Base Salary]]</f>
        <v>0</v>
      </c>
      <c r="U971" s="67" t="str">
        <f>IFERROR(((CompensationAnalysis[[#This Row],[Current Base Salary]]+CompensationAnalysis[[#This Row],[Base Increase Amount $]]))/CompensationAnalysis[[#This Row],[Target Market Salary]],"")</f>
        <v/>
      </c>
      <c r="V971" s="28"/>
      <c r="X971" s="28"/>
    </row>
    <row r="972" spans="1:24" ht="13.8" x14ac:dyDescent="0.25">
      <c r="A972" s="8"/>
      <c r="B972" s="8"/>
      <c r="C972" s="8"/>
      <c r="D972" s="8"/>
      <c r="E972" s="8"/>
      <c r="F972" s="8"/>
      <c r="G972" s="10"/>
      <c r="H972" s="29" t="str">
        <f>IFERROR(VLOOKUP(F972,'Jobs to Benchmark'!#REF!,1,FALSE),"")</f>
        <v/>
      </c>
      <c r="I972" s="15"/>
      <c r="J972" s="63"/>
      <c r="K972" s="63"/>
      <c r="L972" s="64"/>
      <c r="M972" s="65"/>
      <c r="N972" s="63"/>
      <c r="O972" s="66" t="str">
        <f>IFERROR(CompensationAnalysis[[#This Row],[Salary Band Average]]/CompensationAnalysis[[#This Row],[Target Market Salary]],"")</f>
        <v/>
      </c>
      <c r="P972" s="67" t="str">
        <f t="shared" si="40"/>
        <v/>
      </c>
      <c r="Q972" s="63">
        <f>IFERROR(CompensationAnalysis[[#This Row],[Current Base Salary]]-CompensationAnalysis[[#This Row],[Target Market Salary]],"")</f>
        <v>0</v>
      </c>
      <c r="R972" s="12"/>
      <c r="S972" s="63">
        <f t="shared" si="41"/>
        <v>0</v>
      </c>
      <c r="T972" s="63">
        <f>CompensationAnalysis[[#This Row],[Base Increase Amount $]]+CompensationAnalysis[[#This Row],[Current Base Salary]]</f>
        <v>0</v>
      </c>
      <c r="U972" s="67" t="str">
        <f>IFERROR(((CompensationAnalysis[[#This Row],[Current Base Salary]]+CompensationAnalysis[[#This Row],[Base Increase Amount $]]))/CompensationAnalysis[[#This Row],[Target Market Salary]],"")</f>
        <v/>
      </c>
      <c r="V972" s="28"/>
      <c r="X972" s="28"/>
    </row>
    <row r="973" spans="1:24" ht="13.8" x14ac:dyDescent="0.25">
      <c r="A973" s="8"/>
      <c r="B973" s="8"/>
      <c r="C973" s="8"/>
      <c r="D973" s="8"/>
      <c r="E973" s="8"/>
      <c r="F973" s="8"/>
      <c r="G973" s="10"/>
      <c r="H973" s="29" t="str">
        <f>IFERROR(VLOOKUP(F973,'Jobs to Benchmark'!#REF!,1,FALSE),"")</f>
        <v/>
      </c>
      <c r="I973" s="15"/>
      <c r="J973" s="63"/>
      <c r="K973" s="63"/>
      <c r="L973" s="64"/>
      <c r="M973" s="65"/>
      <c r="N973" s="63"/>
      <c r="O973" s="66" t="str">
        <f>IFERROR(CompensationAnalysis[[#This Row],[Salary Band Average]]/CompensationAnalysis[[#This Row],[Target Market Salary]],"")</f>
        <v/>
      </c>
      <c r="P973" s="67" t="str">
        <f t="shared" si="40"/>
        <v/>
      </c>
      <c r="Q973" s="63">
        <f>IFERROR(CompensationAnalysis[[#This Row],[Current Base Salary]]-CompensationAnalysis[[#This Row],[Target Market Salary]],"")</f>
        <v>0</v>
      </c>
      <c r="R973" s="12"/>
      <c r="S973" s="63">
        <f t="shared" si="41"/>
        <v>0</v>
      </c>
      <c r="T973" s="63">
        <f>CompensationAnalysis[[#This Row],[Base Increase Amount $]]+CompensationAnalysis[[#This Row],[Current Base Salary]]</f>
        <v>0</v>
      </c>
      <c r="U973" s="67" t="str">
        <f>IFERROR(((CompensationAnalysis[[#This Row],[Current Base Salary]]+CompensationAnalysis[[#This Row],[Base Increase Amount $]]))/CompensationAnalysis[[#This Row],[Target Market Salary]],"")</f>
        <v/>
      </c>
      <c r="V973" s="28"/>
      <c r="X973" s="28"/>
    </row>
    <row r="974" spans="1:24" ht="13.8" x14ac:dyDescent="0.25">
      <c r="A974" s="8"/>
      <c r="B974" s="8"/>
      <c r="C974" s="8"/>
      <c r="D974" s="8"/>
      <c r="E974" s="8"/>
      <c r="F974" s="8"/>
      <c r="G974" s="10"/>
      <c r="H974" s="29" t="str">
        <f>IFERROR(VLOOKUP(F974,'Jobs to Benchmark'!#REF!,1,FALSE),"")</f>
        <v/>
      </c>
      <c r="I974" s="15"/>
      <c r="J974" s="63"/>
      <c r="K974" s="63"/>
      <c r="L974" s="64"/>
      <c r="M974" s="65"/>
      <c r="N974" s="63"/>
      <c r="O974" s="66" t="str">
        <f>IFERROR(CompensationAnalysis[[#This Row],[Salary Band Average]]/CompensationAnalysis[[#This Row],[Target Market Salary]],"")</f>
        <v/>
      </c>
      <c r="P974" s="67" t="str">
        <f t="shared" si="40"/>
        <v/>
      </c>
      <c r="Q974" s="63">
        <f>IFERROR(CompensationAnalysis[[#This Row],[Current Base Salary]]-CompensationAnalysis[[#This Row],[Target Market Salary]],"")</f>
        <v>0</v>
      </c>
      <c r="R974" s="12"/>
      <c r="S974" s="63">
        <f t="shared" si="41"/>
        <v>0</v>
      </c>
      <c r="T974" s="63">
        <f>CompensationAnalysis[[#This Row],[Base Increase Amount $]]+CompensationAnalysis[[#This Row],[Current Base Salary]]</f>
        <v>0</v>
      </c>
      <c r="U974" s="67" t="str">
        <f>IFERROR(((CompensationAnalysis[[#This Row],[Current Base Salary]]+CompensationAnalysis[[#This Row],[Base Increase Amount $]]))/CompensationAnalysis[[#This Row],[Target Market Salary]],"")</f>
        <v/>
      </c>
      <c r="V974" s="28"/>
      <c r="X974" s="28"/>
    </row>
    <row r="975" spans="1:24" ht="13.8" x14ac:dyDescent="0.25">
      <c r="A975" s="8"/>
      <c r="B975" s="8"/>
      <c r="C975" s="8"/>
      <c r="D975" s="8"/>
      <c r="E975" s="8"/>
      <c r="F975" s="8"/>
      <c r="G975" s="10"/>
      <c r="H975" s="29" t="str">
        <f>IFERROR(VLOOKUP(F975,'Jobs to Benchmark'!#REF!,1,FALSE),"")</f>
        <v/>
      </c>
      <c r="I975" s="15"/>
      <c r="J975" s="63"/>
      <c r="K975" s="63"/>
      <c r="L975" s="64"/>
      <c r="M975" s="65"/>
      <c r="N975" s="63"/>
      <c r="O975" s="66" t="str">
        <f>IFERROR(CompensationAnalysis[[#This Row],[Salary Band Average]]/CompensationAnalysis[[#This Row],[Target Market Salary]],"")</f>
        <v/>
      </c>
      <c r="P975" s="67" t="str">
        <f t="shared" si="40"/>
        <v/>
      </c>
      <c r="Q975" s="63">
        <f>IFERROR(CompensationAnalysis[[#This Row],[Current Base Salary]]-CompensationAnalysis[[#This Row],[Target Market Salary]],"")</f>
        <v>0</v>
      </c>
      <c r="R975" s="12"/>
      <c r="S975" s="63">
        <f t="shared" si="41"/>
        <v>0</v>
      </c>
      <c r="T975" s="63">
        <f>CompensationAnalysis[[#This Row],[Base Increase Amount $]]+CompensationAnalysis[[#This Row],[Current Base Salary]]</f>
        <v>0</v>
      </c>
      <c r="U975" s="67" t="str">
        <f>IFERROR(((CompensationAnalysis[[#This Row],[Current Base Salary]]+CompensationAnalysis[[#This Row],[Base Increase Amount $]]))/CompensationAnalysis[[#This Row],[Target Market Salary]],"")</f>
        <v/>
      </c>
      <c r="V975" s="28"/>
      <c r="X975" s="28"/>
    </row>
    <row r="976" spans="1:24" ht="13.8" x14ac:dyDescent="0.25">
      <c r="A976" s="8"/>
      <c r="B976" s="8"/>
      <c r="C976" s="8"/>
      <c r="D976" s="8"/>
      <c r="E976" s="8"/>
      <c r="F976" s="8"/>
      <c r="G976" s="10"/>
      <c r="H976" s="29" t="str">
        <f>IFERROR(VLOOKUP(F976,'Jobs to Benchmark'!#REF!,1,FALSE),"")</f>
        <v/>
      </c>
      <c r="I976" s="15"/>
      <c r="J976" s="63"/>
      <c r="K976" s="63"/>
      <c r="L976" s="64"/>
      <c r="M976" s="65"/>
      <c r="N976" s="63"/>
      <c r="O976" s="66" t="str">
        <f>IFERROR(CompensationAnalysis[[#This Row],[Salary Band Average]]/CompensationAnalysis[[#This Row],[Target Market Salary]],"")</f>
        <v/>
      </c>
      <c r="P976" s="67" t="str">
        <f t="shared" si="40"/>
        <v/>
      </c>
      <c r="Q976" s="63">
        <f>IFERROR(CompensationAnalysis[[#This Row],[Current Base Salary]]-CompensationAnalysis[[#This Row],[Target Market Salary]],"")</f>
        <v>0</v>
      </c>
      <c r="R976" s="12"/>
      <c r="S976" s="63">
        <f t="shared" si="41"/>
        <v>0</v>
      </c>
      <c r="T976" s="63">
        <f>CompensationAnalysis[[#This Row],[Base Increase Amount $]]+CompensationAnalysis[[#This Row],[Current Base Salary]]</f>
        <v>0</v>
      </c>
      <c r="U976" s="67" t="str">
        <f>IFERROR(((CompensationAnalysis[[#This Row],[Current Base Salary]]+CompensationAnalysis[[#This Row],[Base Increase Amount $]]))/CompensationAnalysis[[#This Row],[Target Market Salary]],"")</f>
        <v/>
      </c>
      <c r="V976" s="28"/>
      <c r="X976" s="28"/>
    </row>
    <row r="977" spans="1:24" ht="13.8" x14ac:dyDescent="0.25">
      <c r="A977" s="8"/>
      <c r="B977" s="8"/>
      <c r="C977" s="8"/>
      <c r="D977" s="8"/>
      <c r="E977" s="8"/>
      <c r="F977" s="8"/>
      <c r="G977" s="10"/>
      <c r="H977" s="29" t="str">
        <f>IFERROR(VLOOKUP(F977,'Jobs to Benchmark'!#REF!,1,FALSE),"")</f>
        <v/>
      </c>
      <c r="I977" s="15"/>
      <c r="J977" s="63"/>
      <c r="K977" s="63"/>
      <c r="L977" s="64"/>
      <c r="M977" s="65"/>
      <c r="N977" s="63"/>
      <c r="O977" s="66" t="str">
        <f>IFERROR(CompensationAnalysis[[#This Row],[Salary Band Average]]/CompensationAnalysis[[#This Row],[Target Market Salary]],"")</f>
        <v/>
      </c>
      <c r="P977" s="67" t="str">
        <f t="shared" si="40"/>
        <v/>
      </c>
      <c r="Q977" s="63">
        <f>IFERROR(CompensationAnalysis[[#This Row],[Current Base Salary]]-CompensationAnalysis[[#This Row],[Target Market Salary]],"")</f>
        <v>0</v>
      </c>
      <c r="R977" s="12"/>
      <c r="S977" s="63">
        <f t="shared" si="41"/>
        <v>0</v>
      </c>
      <c r="T977" s="63">
        <f>CompensationAnalysis[[#This Row],[Base Increase Amount $]]+CompensationAnalysis[[#This Row],[Current Base Salary]]</f>
        <v>0</v>
      </c>
      <c r="U977" s="67" t="str">
        <f>IFERROR(((CompensationAnalysis[[#This Row],[Current Base Salary]]+CompensationAnalysis[[#This Row],[Base Increase Amount $]]))/CompensationAnalysis[[#This Row],[Target Market Salary]],"")</f>
        <v/>
      </c>
      <c r="V977" s="28"/>
      <c r="X977" s="28"/>
    </row>
    <row r="978" spans="1:24" ht="13.8" x14ac:dyDescent="0.25">
      <c r="A978" s="8"/>
      <c r="B978" s="8"/>
      <c r="C978" s="8"/>
      <c r="D978" s="8"/>
      <c r="E978" s="8"/>
      <c r="F978" s="8"/>
      <c r="G978" s="10"/>
      <c r="H978" s="29" t="str">
        <f>IFERROR(VLOOKUP(F978,'Jobs to Benchmark'!#REF!,1,FALSE),"")</f>
        <v/>
      </c>
      <c r="I978" s="15"/>
      <c r="J978" s="63"/>
      <c r="K978" s="63"/>
      <c r="L978" s="64"/>
      <c r="M978" s="65"/>
      <c r="N978" s="63"/>
      <c r="O978" s="66" t="str">
        <f>IFERROR(CompensationAnalysis[[#This Row],[Salary Band Average]]/CompensationAnalysis[[#This Row],[Target Market Salary]],"")</f>
        <v/>
      </c>
      <c r="P978" s="67" t="str">
        <f t="shared" si="40"/>
        <v/>
      </c>
      <c r="Q978" s="63">
        <f>IFERROR(CompensationAnalysis[[#This Row],[Current Base Salary]]-CompensationAnalysis[[#This Row],[Target Market Salary]],"")</f>
        <v>0</v>
      </c>
      <c r="R978" s="12"/>
      <c r="S978" s="63">
        <f t="shared" si="41"/>
        <v>0</v>
      </c>
      <c r="T978" s="63">
        <f>CompensationAnalysis[[#This Row],[Base Increase Amount $]]+CompensationAnalysis[[#This Row],[Current Base Salary]]</f>
        <v>0</v>
      </c>
      <c r="U978" s="67" t="str">
        <f>IFERROR(((CompensationAnalysis[[#This Row],[Current Base Salary]]+CompensationAnalysis[[#This Row],[Base Increase Amount $]]))/CompensationAnalysis[[#This Row],[Target Market Salary]],"")</f>
        <v/>
      </c>
      <c r="V978" s="28"/>
      <c r="X978" s="28"/>
    </row>
    <row r="979" spans="1:24" ht="13.8" x14ac:dyDescent="0.25">
      <c r="A979" s="8"/>
      <c r="B979" s="8"/>
      <c r="C979" s="8"/>
      <c r="D979" s="8"/>
      <c r="E979" s="8"/>
      <c r="F979" s="8"/>
      <c r="G979" s="10"/>
      <c r="H979" s="29" t="str">
        <f>IFERROR(VLOOKUP(F979,'Jobs to Benchmark'!#REF!,1,FALSE),"")</f>
        <v/>
      </c>
      <c r="I979" s="15"/>
      <c r="J979" s="63"/>
      <c r="K979" s="63"/>
      <c r="L979" s="64"/>
      <c r="M979" s="65"/>
      <c r="N979" s="63"/>
      <c r="O979" s="66" t="str">
        <f>IFERROR(CompensationAnalysis[[#This Row],[Salary Band Average]]/CompensationAnalysis[[#This Row],[Target Market Salary]],"")</f>
        <v/>
      </c>
      <c r="P979" s="67" t="str">
        <f t="shared" si="40"/>
        <v/>
      </c>
      <c r="Q979" s="63">
        <f>IFERROR(CompensationAnalysis[[#This Row],[Current Base Salary]]-CompensationAnalysis[[#This Row],[Target Market Salary]],"")</f>
        <v>0</v>
      </c>
      <c r="R979" s="12"/>
      <c r="S979" s="63">
        <f t="shared" si="41"/>
        <v>0</v>
      </c>
      <c r="T979" s="63">
        <f>CompensationAnalysis[[#This Row],[Base Increase Amount $]]+CompensationAnalysis[[#This Row],[Current Base Salary]]</f>
        <v>0</v>
      </c>
      <c r="U979" s="67" t="str">
        <f>IFERROR(((CompensationAnalysis[[#This Row],[Current Base Salary]]+CompensationAnalysis[[#This Row],[Base Increase Amount $]]))/CompensationAnalysis[[#This Row],[Target Market Salary]],"")</f>
        <v/>
      </c>
      <c r="V979" s="28"/>
      <c r="X979" s="28"/>
    </row>
    <row r="980" spans="1:24" ht="13.8" x14ac:dyDescent="0.25">
      <c r="A980" s="8"/>
      <c r="B980" s="8"/>
      <c r="C980" s="8"/>
      <c r="D980" s="8"/>
      <c r="E980" s="8"/>
      <c r="F980" s="8"/>
      <c r="G980" s="10"/>
      <c r="H980" s="29" t="str">
        <f>IFERROR(VLOOKUP(F980,'Jobs to Benchmark'!#REF!,1,FALSE),"")</f>
        <v/>
      </c>
      <c r="I980" s="15"/>
      <c r="J980" s="63"/>
      <c r="K980" s="63"/>
      <c r="L980" s="64"/>
      <c r="M980" s="65"/>
      <c r="N980" s="63"/>
      <c r="O980" s="66" t="str">
        <f>IFERROR(CompensationAnalysis[[#This Row],[Salary Band Average]]/CompensationAnalysis[[#This Row],[Target Market Salary]],"")</f>
        <v/>
      </c>
      <c r="P980" s="67" t="str">
        <f t="shared" si="40"/>
        <v/>
      </c>
      <c r="Q980" s="63">
        <f>IFERROR(CompensationAnalysis[[#This Row],[Current Base Salary]]-CompensationAnalysis[[#This Row],[Target Market Salary]],"")</f>
        <v>0</v>
      </c>
      <c r="R980" s="12"/>
      <c r="S980" s="63">
        <f t="shared" si="41"/>
        <v>0</v>
      </c>
      <c r="T980" s="63">
        <f>CompensationAnalysis[[#This Row],[Base Increase Amount $]]+CompensationAnalysis[[#This Row],[Current Base Salary]]</f>
        <v>0</v>
      </c>
      <c r="U980" s="67" t="str">
        <f>IFERROR(((CompensationAnalysis[[#This Row],[Current Base Salary]]+CompensationAnalysis[[#This Row],[Base Increase Amount $]]))/CompensationAnalysis[[#This Row],[Target Market Salary]],"")</f>
        <v/>
      </c>
      <c r="V980" s="28"/>
      <c r="X980" s="28"/>
    </row>
    <row r="981" spans="1:24" ht="13.8" x14ac:dyDescent="0.25">
      <c r="A981" s="8"/>
      <c r="B981" s="8"/>
      <c r="C981" s="8"/>
      <c r="D981" s="8"/>
      <c r="E981" s="8"/>
      <c r="F981" s="8"/>
      <c r="G981" s="10"/>
      <c r="H981" s="29" t="str">
        <f>IFERROR(VLOOKUP(F981,'Jobs to Benchmark'!#REF!,1,FALSE),"")</f>
        <v/>
      </c>
      <c r="I981" s="15"/>
      <c r="J981" s="63"/>
      <c r="K981" s="63"/>
      <c r="L981" s="64"/>
      <c r="M981" s="65"/>
      <c r="N981" s="63"/>
      <c r="O981" s="66" t="str">
        <f>IFERROR(CompensationAnalysis[[#This Row],[Salary Band Average]]/CompensationAnalysis[[#This Row],[Target Market Salary]],"")</f>
        <v/>
      </c>
      <c r="P981" s="67" t="str">
        <f t="shared" si="40"/>
        <v/>
      </c>
      <c r="Q981" s="63">
        <f>IFERROR(CompensationAnalysis[[#This Row],[Current Base Salary]]-CompensationAnalysis[[#This Row],[Target Market Salary]],"")</f>
        <v>0</v>
      </c>
      <c r="R981" s="12"/>
      <c r="S981" s="63">
        <f t="shared" si="41"/>
        <v>0</v>
      </c>
      <c r="T981" s="63">
        <f>CompensationAnalysis[[#This Row],[Base Increase Amount $]]+CompensationAnalysis[[#This Row],[Current Base Salary]]</f>
        <v>0</v>
      </c>
      <c r="U981" s="67" t="str">
        <f>IFERROR(((CompensationAnalysis[[#This Row],[Current Base Salary]]+CompensationAnalysis[[#This Row],[Base Increase Amount $]]))/CompensationAnalysis[[#This Row],[Target Market Salary]],"")</f>
        <v/>
      </c>
      <c r="V981" s="28"/>
      <c r="X981" s="28"/>
    </row>
    <row r="982" spans="1:24" ht="13.8" x14ac:dyDescent="0.25">
      <c r="A982" s="8"/>
      <c r="B982" s="8"/>
      <c r="C982" s="8"/>
      <c r="D982" s="8"/>
      <c r="E982" s="8"/>
      <c r="F982" s="8"/>
      <c r="G982" s="10"/>
      <c r="H982" s="29" t="str">
        <f>IFERROR(VLOOKUP(F982,'Jobs to Benchmark'!#REF!,1,FALSE),"")</f>
        <v/>
      </c>
      <c r="I982" s="15"/>
      <c r="J982" s="63"/>
      <c r="K982" s="63"/>
      <c r="L982" s="64"/>
      <c r="M982" s="65"/>
      <c r="N982" s="63"/>
      <c r="O982" s="66" t="str">
        <f>IFERROR(CompensationAnalysis[[#This Row],[Salary Band Average]]/CompensationAnalysis[[#This Row],[Target Market Salary]],"")</f>
        <v/>
      </c>
      <c r="P982" s="67" t="str">
        <f t="shared" si="40"/>
        <v/>
      </c>
      <c r="Q982" s="63">
        <f>IFERROR(CompensationAnalysis[[#This Row],[Current Base Salary]]-CompensationAnalysis[[#This Row],[Target Market Salary]],"")</f>
        <v>0</v>
      </c>
      <c r="R982" s="12"/>
      <c r="S982" s="63">
        <f t="shared" si="41"/>
        <v>0</v>
      </c>
      <c r="T982" s="63">
        <f>CompensationAnalysis[[#This Row],[Base Increase Amount $]]+CompensationAnalysis[[#This Row],[Current Base Salary]]</f>
        <v>0</v>
      </c>
      <c r="U982" s="67" t="str">
        <f>IFERROR(((CompensationAnalysis[[#This Row],[Current Base Salary]]+CompensationAnalysis[[#This Row],[Base Increase Amount $]]))/CompensationAnalysis[[#This Row],[Target Market Salary]],"")</f>
        <v/>
      </c>
      <c r="V982" s="28"/>
      <c r="X982" s="28"/>
    </row>
    <row r="983" spans="1:24" ht="13.8" x14ac:dyDescent="0.25">
      <c r="A983" s="8"/>
      <c r="B983" s="8"/>
      <c r="C983" s="8"/>
      <c r="D983" s="8"/>
      <c r="E983" s="8"/>
      <c r="F983" s="8"/>
      <c r="G983" s="10"/>
      <c r="H983" s="29" t="str">
        <f>IFERROR(VLOOKUP(F983,'Jobs to Benchmark'!#REF!,1,FALSE),"")</f>
        <v/>
      </c>
      <c r="I983" s="15"/>
      <c r="J983" s="63"/>
      <c r="K983" s="63"/>
      <c r="L983" s="64"/>
      <c r="M983" s="65"/>
      <c r="N983" s="63"/>
      <c r="O983" s="66" t="str">
        <f>IFERROR(CompensationAnalysis[[#This Row],[Salary Band Average]]/CompensationAnalysis[[#This Row],[Target Market Salary]],"")</f>
        <v/>
      </c>
      <c r="P983" s="67" t="str">
        <f t="shared" si="40"/>
        <v/>
      </c>
      <c r="Q983" s="63">
        <f>IFERROR(CompensationAnalysis[[#This Row],[Current Base Salary]]-CompensationAnalysis[[#This Row],[Target Market Salary]],"")</f>
        <v>0</v>
      </c>
      <c r="R983" s="12"/>
      <c r="S983" s="63">
        <f t="shared" si="41"/>
        <v>0</v>
      </c>
      <c r="T983" s="63">
        <f>CompensationAnalysis[[#This Row],[Base Increase Amount $]]+CompensationAnalysis[[#This Row],[Current Base Salary]]</f>
        <v>0</v>
      </c>
      <c r="U983" s="67" t="str">
        <f>IFERROR(((CompensationAnalysis[[#This Row],[Current Base Salary]]+CompensationAnalysis[[#This Row],[Base Increase Amount $]]))/CompensationAnalysis[[#This Row],[Target Market Salary]],"")</f>
        <v/>
      </c>
      <c r="V983" s="28"/>
      <c r="X983" s="28"/>
    </row>
    <row r="984" spans="1:24" ht="13.8" x14ac:dyDescent="0.25">
      <c r="A984" s="8"/>
      <c r="B984" s="8"/>
      <c r="C984" s="8"/>
      <c r="D984" s="8"/>
      <c r="E984" s="8"/>
      <c r="F984" s="8"/>
      <c r="G984" s="10"/>
      <c r="H984" s="29" t="str">
        <f>IFERROR(VLOOKUP(F984,'Jobs to Benchmark'!#REF!,1,FALSE),"")</f>
        <v/>
      </c>
      <c r="I984" s="15"/>
      <c r="J984" s="63"/>
      <c r="K984" s="63"/>
      <c r="L984" s="64"/>
      <c r="M984" s="65"/>
      <c r="N984" s="63"/>
      <c r="O984" s="66" t="str">
        <f>IFERROR(CompensationAnalysis[[#This Row],[Salary Band Average]]/CompensationAnalysis[[#This Row],[Target Market Salary]],"")</f>
        <v/>
      </c>
      <c r="P984" s="67" t="str">
        <f t="shared" si="40"/>
        <v/>
      </c>
      <c r="Q984" s="63">
        <f>IFERROR(CompensationAnalysis[[#This Row],[Current Base Salary]]-CompensationAnalysis[[#This Row],[Target Market Salary]],"")</f>
        <v>0</v>
      </c>
      <c r="R984" s="12"/>
      <c r="S984" s="63">
        <f t="shared" si="41"/>
        <v>0</v>
      </c>
      <c r="T984" s="63">
        <f>CompensationAnalysis[[#This Row],[Base Increase Amount $]]+CompensationAnalysis[[#This Row],[Current Base Salary]]</f>
        <v>0</v>
      </c>
      <c r="U984" s="67" t="str">
        <f>IFERROR(((CompensationAnalysis[[#This Row],[Current Base Salary]]+CompensationAnalysis[[#This Row],[Base Increase Amount $]]))/CompensationAnalysis[[#This Row],[Target Market Salary]],"")</f>
        <v/>
      </c>
      <c r="V984" s="28"/>
      <c r="X984" s="28"/>
    </row>
    <row r="985" spans="1:24" ht="13.8" x14ac:dyDescent="0.25">
      <c r="A985" s="8"/>
      <c r="B985" s="8"/>
      <c r="C985" s="8"/>
      <c r="D985" s="8"/>
      <c r="E985" s="8"/>
      <c r="F985" s="8"/>
      <c r="G985" s="10"/>
      <c r="H985" s="29" t="str">
        <f>IFERROR(VLOOKUP(F985,'Jobs to Benchmark'!#REF!,1,FALSE),"")</f>
        <v/>
      </c>
      <c r="I985" s="15"/>
      <c r="J985" s="63"/>
      <c r="K985" s="63"/>
      <c r="L985" s="64"/>
      <c r="M985" s="65"/>
      <c r="N985" s="63"/>
      <c r="O985" s="66" t="str">
        <f>IFERROR(CompensationAnalysis[[#This Row],[Salary Band Average]]/CompensationAnalysis[[#This Row],[Target Market Salary]],"")</f>
        <v/>
      </c>
      <c r="P985" s="67" t="str">
        <f t="shared" si="40"/>
        <v/>
      </c>
      <c r="Q985" s="63">
        <f>IFERROR(CompensationAnalysis[[#This Row],[Current Base Salary]]-CompensationAnalysis[[#This Row],[Target Market Salary]],"")</f>
        <v>0</v>
      </c>
      <c r="R985" s="12"/>
      <c r="S985" s="63">
        <f t="shared" si="41"/>
        <v>0</v>
      </c>
      <c r="T985" s="63">
        <f>CompensationAnalysis[[#This Row],[Base Increase Amount $]]+CompensationAnalysis[[#This Row],[Current Base Salary]]</f>
        <v>0</v>
      </c>
      <c r="U985" s="67" t="str">
        <f>IFERROR(((CompensationAnalysis[[#This Row],[Current Base Salary]]+CompensationAnalysis[[#This Row],[Base Increase Amount $]]))/CompensationAnalysis[[#This Row],[Target Market Salary]],"")</f>
        <v/>
      </c>
      <c r="V985" s="28"/>
      <c r="X985" s="28"/>
    </row>
    <row r="986" spans="1:24" ht="13.8" x14ac:dyDescent="0.25">
      <c r="A986" s="8"/>
      <c r="B986" s="8"/>
      <c r="C986" s="8"/>
      <c r="D986" s="8"/>
      <c r="E986" s="8"/>
      <c r="F986" s="8"/>
      <c r="G986" s="10"/>
      <c r="H986" s="29" t="str">
        <f>IFERROR(VLOOKUP(F986,'Jobs to Benchmark'!#REF!,1,FALSE),"")</f>
        <v/>
      </c>
      <c r="I986" s="15"/>
      <c r="J986" s="63"/>
      <c r="K986" s="63"/>
      <c r="L986" s="64"/>
      <c r="M986" s="65"/>
      <c r="N986" s="63"/>
      <c r="O986" s="66" t="str">
        <f>IFERROR(CompensationAnalysis[[#This Row],[Salary Band Average]]/CompensationAnalysis[[#This Row],[Target Market Salary]],"")</f>
        <v/>
      </c>
      <c r="P986" s="67" t="str">
        <f t="shared" si="40"/>
        <v/>
      </c>
      <c r="Q986" s="63">
        <f>IFERROR(CompensationAnalysis[[#This Row],[Current Base Salary]]-CompensationAnalysis[[#This Row],[Target Market Salary]],"")</f>
        <v>0</v>
      </c>
      <c r="R986" s="12"/>
      <c r="S986" s="63">
        <f t="shared" si="41"/>
        <v>0</v>
      </c>
      <c r="T986" s="63">
        <f>CompensationAnalysis[[#This Row],[Base Increase Amount $]]+CompensationAnalysis[[#This Row],[Current Base Salary]]</f>
        <v>0</v>
      </c>
      <c r="U986" s="67" t="str">
        <f>IFERROR(((CompensationAnalysis[[#This Row],[Current Base Salary]]+CompensationAnalysis[[#This Row],[Base Increase Amount $]]))/CompensationAnalysis[[#This Row],[Target Market Salary]],"")</f>
        <v/>
      </c>
      <c r="V986" s="28"/>
      <c r="X986" s="28"/>
    </row>
    <row r="987" spans="1:24" ht="13.8" x14ac:dyDescent="0.25">
      <c r="A987" s="8"/>
      <c r="B987" s="8"/>
      <c r="C987" s="8"/>
      <c r="D987" s="8"/>
      <c r="E987" s="8"/>
      <c r="F987" s="8"/>
      <c r="G987" s="10"/>
      <c r="H987" s="29" t="str">
        <f>IFERROR(VLOOKUP(F987,'Jobs to Benchmark'!#REF!,1,FALSE),"")</f>
        <v/>
      </c>
      <c r="I987" s="15"/>
      <c r="J987" s="63"/>
      <c r="K987" s="63"/>
      <c r="L987" s="64"/>
      <c r="M987" s="65"/>
      <c r="N987" s="63"/>
      <c r="O987" s="66" t="str">
        <f>IFERROR(CompensationAnalysis[[#This Row],[Salary Band Average]]/CompensationAnalysis[[#This Row],[Target Market Salary]],"")</f>
        <v/>
      </c>
      <c r="P987" s="67" t="str">
        <f t="shared" si="40"/>
        <v/>
      </c>
      <c r="Q987" s="63">
        <f>IFERROR(CompensationAnalysis[[#This Row],[Current Base Salary]]-CompensationAnalysis[[#This Row],[Target Market Salary]],"")</f>
        <v>0</v>
      </c>
      <c r="R987" s="12"/>
      <c r="S987" s="63">
        <f t="shared" si="41"/>
        <v>0</v>
      </c>
      <c r="T987" s="63">
        <f>CompensationAnalysis[[#This Row],[Base Increase Amount $]]+CompensationAnalysis[[#This Row],[Current Base Salary]]</f>
        <v>0</v>
      </c>
      <c r="U987" s="67" t="str">
        <f>IFERROR(((CompensationAnalysis[[#This Row],[Current Base Salary]]+CompensationAnalysis[[#This Row],[Base Increase Amount $]]))/CompensationAnalysis[[#This Row],[Target Market Salary]],"")</f>
        <v/>
      </c>
      <c r="V987" s="28"/>
      <c r="X987" s="28"/>
    </row>
    <row r="988" spans="1:24" ht="13.8" x14ac:dyDescent="0.25">
      <c r="A988" s="8"/>
      <c r="B988" s="8"/>
      <c r="C988" s="8"/>
      <c r="D988" s="8"/>
      <c r="E988" s="8"/>
      <c r="F988" s="8"/>
      <c r="G988" s="10"/>
      <c r="H988" s="29" t="str">
        <f>IFERROR(VLOOKUP(F988,'Jobs to Benchmark'!#REF!,1,FALSE),"")</f>
        <v/>
      </c>
      <c r="I988" s="15"/>
      <c r="J988" s="63"/>
      <c r="K988" s="63"/>
      <c r="L988" s="64"/>
      <c r="M988" s="65"/>
      <c r="N988" s="63"/>
      <c r="O988" s="66" t="str">
        <f>IFERROR(CompensationAnalysis[[#This Row],[Salary Band Average]]/CompensationAnalysis[[#This Row],[Target Market Salary]],"")</f>
        <v/>
      </c>
      <c r="P988" s="67" t="str">
        <f t="shared" si="40"/>
        <v/>
      </c>
      <c r="Q988" s="63">
        <f>IFERROR(CompensationAnalysis[[#This Row],[Current Base Salary]]-CompensationAnalysis[[#This Row],[Target Market Salary]],"")</f>
        <v>0</v>
      </c>
      <c r="R988" s="12"/>
      <c r="S988" s="63">
        <f t="shared" si="41"/>
        <v>0</v>
      </c>
      <c r="T988" s="63">
        <f>CompensationAnalysis[[#This Row],[Base Increase Amount $]]+CompensationAnalysis[[#This Row],[Current Base Salary]]</f>
        <v>0</v>
      </c>
      <c r="U988" s="67" t="str">
        <f>IFERROR(((CompensationAnalysis[[#This Row],[Current Base Salary]]+CompensationAnalysis[[#This Row],[Base Increase Amount $]]))/CompensationAnalysis[[#This Row],[Target Market Salary]],"")</f>
        <v/>
      </c>
      <c r="V988" s="28"/>
      <c r="X988" s="28"/>
    </row>
    <row r="989" spans="1:24" ht="13.8" x14ac:dyDescent="0.25">
      <c r="A989" s="8"/>
      <c r="B989" s="8"/>
      <c r="C989" s="8"/>
      <c r="D989" s="8"/>
      <c r="E989" s="8"/>
      <c r="F989" s="8"/>
      <c r="G989" s="10"/>
      <c r="H989" s="29" t="str">
        <f>IFERROR(VLOOKUP(F989,'Jobs to Benchmark'!#REF!,1,FALSE),"")</f>
        <v/>
      </c>
      <c r="I989" s="15"/>
      <c r="J989" s="63"/>
      <c r="K989" s="63"/>
      <c r="L989" s="64"/>
      <c r="M989" s="65"/>
      <c r="N989" s="63"/>
      <c r="O989" s="66" t="str">
        <f>IFERROR(CompensationAnalysis[[#This Row],[Salary Band Average]]/CompensationAnalysis[[#This Row],[Target Market Salary]],"")</f>
        <v/>
      </c>
      <c r="P989" s="67" t="str">
        <f t="shared" si="40"/>
        <v/>
      </c>
      <c r="Q989" s="63">
        <f>IFERROR(CompensationAnalysis[[#This Row],[Current Base Salary]]-CompensationAnalysis[[#This Row],[Target Market Salary]],"")</f>
        <v>0</v>
      </c>
      <c r="R989" s="12"/>
      <c r="S989" s="63">
        <f t="shared" si="41"/>
        <v>0</v>
      </c>
      <c r="T989" s="63">
        <f>CompensationAnalysis[[#This Row],[Base Increase Amount $]]+CompensationAnalysis[[#This Row],[Current Base Salary]]</f>
        <v>0</v>
      </c>
      <c r="U989" s="67" t="str">
        <f>IFERROR(((CompensationAnalysis[[#This Row],[Current Base Salary]]+CompensationAnalysis[[#This Row],[Base Increase Amount $]]))/CompensationAnalysis[[#This Row],[Target Market Salary]],"")</f>
        <v/>
      </c>
      <c r="V989" s="28"/>
      <c r="X989" s="28"/>
    </row>
    <row r="990" spans="1:24" ht="13.8" x14ac:dyDescent="0.25">
      <c r="A990" s="8"/>
      <c r="B990" s="8"/>
      <c r="C990" s="8"/>
      <c r="D990" s="8"/>
      <c r="E990" s="8"/>
      <c r="F990" s="8"/>
      <c r="G990" s="10"/>
      <c r="H990" s="29" t="str">
        <f>IFERROR(VLOOKUP(F990,'Jobs to Benchmark'!#REF!,1,FALSE),"")</f>
        <v/>
      </c>
      <c r="I990" s="15"/>
      <c r="J990" s="63"/>
      <c r="K990" s="63"/>
      <c r="L990" s="64"/>
      <c r="M990" s="65"/>
      <c r="N990" s="63"/>
      <c r="O990" s="66" t="str">
        <f>IFERROR(CompensationAnalysis[[#This Row],[Salary Band Average]]/CompensationAnalysis[[#This Row],[Target Market Salary]],"")</f>
        <v/>
      </c>
      <c r="P990" s="67" t="str">
        <f t="shared" si="40"/>
        <v/>
      </c>
      <c r="Q990" s="63">
        <f>IFERROR(CompensationAnalysis[[#This Row],[Current Base Salary]]-CompensationAnalysis[[#This Row],[Target Market Salary]],"")</f>
        <v>0</v>
      </c>
      <c r="R990" s="12"/>
      <c r="S990" s="63">
        <f t="shared" si="41"/>
        <v>0</v>
      </c>
      <c r="T990" s="63">
        <f>CompensationAnalysis[[#This Row],[Base Increase Amount $]]+CompensationAnalysis[[#This Row],[Current Base Salary]]</f>
        <v>0</v>
      </c>
      <c r="U990" s="67" t="str">
        <f>IFERROR(((CompensationAnalysis[[#This Row],[Current Base Salary]]+CompensationAnalysis[[#This Row],[Base Increase Amount $]]))/CompensationAnalysis[[#This Row],[Target Market Salary]],"")</f>
        <v/>
      </c>
      <c r="V990" s="28"/>
      <c r="X990" s="28"/>
    </row>
    <row r="991" spans="1:24" ht="13.8" x14ac:dyDescent="0.25">
      <c r="A991" s="8"/>
      <c r="B991" s="8"/>
      <c r="C991" s="8"/>
      <c r="D991" s="8"/>
      <c r="E991" s="8"/>
      <c r="F991" s="8"/>
      <c r="G991" s="10"/>
      <c r="H991" s="29" t="str">
        <f>IFERROR(VLOOKUP(F991,'Jobs to Benchmark'!#REF!,1,FALSE),"")</f>
        <v/>
      </c>
      <c r="I991" s="15"/>
      <c r="J991" s="63"/>
      <c r="K991" s="63"/>
      <c r="L991" s="64"/>
      <c r="M991" s="65"/>
      <c r="N991" s="63"/>
      <c r="O991" s="66" t="str">
        <f>IFERROR(CompensationAnalysis[[#This Row],[Salary Band Average]]/CompensationAnalysis[[#This Row],[Target Market Salary]],"")</f>
        <v/>
      </c>
      <c r="P991" s="67" t="str">
        <f t="shared" si="40"/>
        <v/>
      </c>
      <c r="Q991" s="63">
        <f>IFERROR(CompensationAnalysis[[#This Row],[Current Base Salary]]-CompensationAnalysis[[#This Row],[Target Market Salary]],"")</f>
        <v>0</v>
      </c>
      <c r="R991" s="12"/>
      <c r="S991" s="63">
        <f t="shared" si="41"/>
        <v>0</v>
      </c>
      <c r="T991" s="63">
        <f>CompensationAnalysis[[#This Row],[Base Increase Amount $]]+CompensationAnalysis[[#This Row],[Current Base Salary]]</f>
        <v>0</v>
      </c>
      <c r="U991" s="67" t="str">
        <f>IFERROR(((CompensationAnalysis[[#This Row],[Current Base Salary]]+CompensationAnalysis[[#This Row],[Base Increase Amount $]]))/CompensationAnalysis[[#This Row],[Target Market Salary]],"")</f>
        <v/>
      </c>
      <c r="V991" s="28"/>
      <c r="X991" s="28"/>
    </row>
    <row r="992" spans="1:24" ht="13.8" x14ac:dyDescent="0.25">
      <c r="A992" s="8"/>
      <c r="B992" s="8"/>
      <c r="C992" s="8"/>
      <c r="D992" s="8"/>
      <c r="E992" s="8"/>
      <c r="F992" s="8"/>
      <c r="G992" s="10"/>
      <c r="H992" s="29" t="str">
        <f>IFERROR(VLOOKUP(F992,'Jobs to Benchmark'!#REF!,1,FALSE),"")</f>
        <v/>
      </c>
      <c r="I992" s="15"/>
      <c r="J992" s="63"/>
      <c r="K992" s="63"/>
      <c r="L992" s="64"/>
      <c r="M992" s="65"/>
      <c r="N992" s="63"/>
      <c r="O992" s="66" t="str">
        <f>IFERROR(CompensationAnalysis[[#This Row],[Salary Band Average]]/CompensationAnalysis[[#This Row],[Target Market Salary]],"")</f>
        <v/>
      </c>
      <c r="P992" s="67" t="str">
        <f t="shared" si="40"/>
        <v/>
      </c>
      <c r="Q992" s="63">
        <f>IFERROR(CompensationAnalysis[[#This Row],[Current Base Salary]]-CompensationAnalysis[[#This Row],[Target Market Salary]],"")</f>
        <v>0</v>
      </c>
      <c r="R992" s="12"/>
      <c r="S992" s="63">
        <f t="shared" si="41"/>
        <v>0</v>
      </c>
      <c r="T992" s="63">
        <f>CompensationAnalysis[[#This Row],[Base Increase Amount $]]+CompensationAnalysis[[#This Row],[Current Base Salary]]</f>
        <v>0</v>
      </c>
      <c r="U992" s="67" t="str">
        <f>IFERROR(((CompensationAnalysis[[#This Row],[Current Base Salary]]+CompensationAnalysis[[#This Row],[Base Increase Amount $]]))/CompensationAnalysis[[#This Row],[Target Market Salary]],"")</f>
        <v/>
      </c>
      <c r="V992" s="28"/>
      <c r="X992" s="28"/>
    </row>
    <row r="993" spans="1:24" ht="13.8" x14ac:dyDescent="0.25">
      <c r="A993" s="8"/>
      <c r="B993" s="8"/>
      <c r="C993" s="8"/>
      <c r="D993" s="8"/>
      <c r="E993" s="8"/>
      <c r="F993" s="8"/>
      <c r="G993" s="10"/>
      <c r="H993" s="29" t="str">
        <f>IFERROR(VLOOKUP(F993,'Jobs to Benchmark'!#REF!,1,FALSE),"")</f>
        <v/>
      </c>
      <c r="I993" s="15"/>
      <c r="J993" s="63"/>
      <c r="K993" s="63"/>
      <c r="L993" s="64"/>
      <c r="M993" s="65"/>
      <c r="N993" s="63"/>
      <c r="O993" s="66" t="str">
        <f>IFERROR(CompensationAnalysis[[#This Row],[Salary Band Average]]/CompensationAnalysis[[#This Row],[Target Market Salary]],"")</f>
        <v/>
      </c>
      <c r="P993" s="67" t="str">
        <f t="shared" si="40"/>
        <v/>
      </c>
      <c r="Q993" s="63">
        <f>IFERROR(CompensationAnalysis[[#This Row],[Current Base Salary]]-CompensationAnalysis[[#This Row],[Target Market Salary]],"")</f>
        <v>0</v>
      </c>
      <c r="R993" s="12"/>
      <c r="S993" s="63">
        <f t="shared" si="41"/>
        <v>0</v>
      </c>
      <c r="T993" s="63">
        <f>CompensationAnalysis[[#This Row],[Base Increase Amount $]]+CompensationAnalysis[[#This Row],[Current Base Salary]]</f>
        <v>0</v>
      </c>
      <c r="U993" s="67" t="str">
        <f>IFERROR(((CompensationAnalysis[[#This Row],[Current Base Salary]]+CompensationAnalysis[[#This Row],[Base Increase Amount $]]))/CompensationAnalysis[[#This Row],[Target Market Salary]],"")</f>
        <v/>
      </c>
      <c r="V993" s="28"/>
      <c r="X993" s="28"/>
    </row>
    <row r="994" spans="1:24" ht="13.8" x14ac:dyDescent="0.25">
      <c r="A994" s="8"/>
      <c r="B994" s="8"/>
      <c r="C994" s="8"/>
      <c r="D994" s="8"/>
      <c r="E994" s="8"/>
      <c r="F994" s="8"/>
      <c r="G994" s="10"/>
      <c r="H994" s="29" t="str">
        <f>IFERROR(VLOOKUP(F994,'Jobs to Benchmark'!#REF!,1,FALSE),"")</f>
        <v/>
      </c>
      <c r="I994" s="15"/>
      <c r="J994" s="63"/>
      <c r="K994" s="63"/>
      <c r="L994" s="64"/>
      <c r="M994" s="65"/>
      <c r="N994" s="63"/>
      <c r="O994" s="66" t="str">
        <f>IFERROR(CompensationAnalysis[[#This Row],[Salary Band Average]]/CompensationAnalysis[[#This Row],[Target Market Salary]],"")</f>
        <v/>
      </c>
      <c r="P994" s="67" t="str">
        <f t="shared" si="40"/>
        <v/>
      </c>
      <c r="Q994" s="63">
        <f>IFERROR(CompensationAnalysis[[#This Row],[Current Base Salary]]-CompensationAnalysis[[#This Row],[Target Market Salary]],"")</f>
        <v>0</v>
      </c>
      <c r="R994" s="12"/>
      <c r="S994" s="63">
        <f t="shared" si="41"/>
        <v>0</v>
      </c>
      <c r="T994" s="63">
        <f>CompensationAnalysis[[#This Row],[Base Increase Amount $]]+CompensationAnalysis[[#This Row],[Current Base Salary]]</f>
        <v>0</v>
      </c>
      <c r="U994" s="67" t="str">
        <f>IFERROR(((CompensationAnalysis[[#This Row],[Current Base Salary]]+CompensationAnalysis[[#This Row],[Base Increase Amount $]]))/CompensationAnalysis[[#This Row],[Target Market Salary]],"")</f>
        <v/>
      </c>
      <c r="V994" s="28"/>
      <c r="X994" s="28"/>
    </row>
    <row r="995" spans="1:24" ht="13.8" x14ac:dyDescent="0.25">
      <c r="A995" s="8"/>
      <c r="B995" s="8"/>
      <c r="C995" s="8"/>
      <c r="D995" s="8"/>
      <c r="E995" s="8"/>
      <c r="F995" s="8"/>
      <c r="G995" s="10"/>
      <c r="H995" s="29" t="str">
        <f>IFERROR(VLOOKUP(F995,'Jobs to Benchmark'!#REF!,1,FALSE),"")</f>
        <v/>
      </c>
      <c r="I995" s="15"/>
      <c r="J995" s="63"/>
      <c r="K995" s="63"/>
      <c r="L995" s="64"/>
      <c r="M995" s="65"/>
      <c r="N995" s="63"/>
      <c r="O995" s="66" t="str">
        <f>IFERROR(CompensationAnalysis[[#This Row],[Salary Band Average]]/CompensationAnalysis[[#This Row],[Target Market Salary]],"")</f>
        <v/>
      </c>
      <c r="P995" s="67" t="str">
        <f t="shared" si="40"/>
        <v/>
      </c>
      <c r="Q995" s="63">
        <f>IFERROR(CompensationAnalysis[[#This Row],[Current Base Salary]]-CompensationAnalysis[[#This Row],[Target Market Salary]],"")</f>
        <v>0</v>
      </c>
      <c r="R995" s="12"/>
      <c r="S995" s="63">
        <f t="shared" si="41"/>
        <v>0</v>
      </c>
      <c r="T995" s="63">
        <f>CompensationAnalysis[[#This Row],[Base Increase Amount $]]+CompensationAnalysis[[#This Row],[Current Base Salary]]</f>
        <v>0</v>
      </c>
      <c r="U995" s="67" t="str">
        <f>IFERROR(((CompensationAnalysis[[#This Row],[Current Base Salary]]+CompensationAnalysis[[#This Row],[Base Increase Amount $]]))/CompensationAnalysis[[#This Row],[Target Market Salary]],"")</f>
        <v/>
      </c>
      <c r="V995" s="28"/>
      <c r="X995" s="28"/>
    </row>
    <row r="996" spans="1:24" ht="13.8" x14ac:dyDescent="0.25">
      <c r="A996" s="8"/>
      <c r="B996" s="8"/>
      <c r="C996" s="8"/>
      <c r="D996" s="8"/>
      <c r="E996" s="8"/>
      <c r="F996" s="8"/>
      <c r="G996" s="10"/>
      <c r="H996" s="29" t="str">
        <f>IFERROR(VLOOKUP(F996,'Jobs to Benchmark'!#REF!,1,FALSE),"")</f>
        <v/>
      </c>
      <c r="I996" s="15"/>
      <c r="J996" s="63"/>
      <c r="K996" s="63"/>
      <c r="L996" s="64"/>
      <c r="M996" s="65"/>
      <c r="N996" s="63"/>
      <c r="O996" s="66" t="str">
        <f>IFERROR(CompensationAnalysis[[#This Row],[Salary Band Average]]/CompensationAnalysis[[#This Row],[Target Market Salary]],"")</f>
        <v/>
      </c>
      <c r="P996" s="67" t="str">
        <f t="shared" si="40"/>
        <v/>
      </c>
      <c r="Q996" s="63">
        <f>IFERROR(CompensationAnalysis[[#This Row],[Current Base Salary]]-CompensationAnalysis[[#This Row],[Target Market Salary]],"")</f>
        <v>0</v>
      </c>
      <c r="R996" s="12"/>
      <c r="S996" s="63">
        <f t="shared" si="41"/>
        <v>0</v>
      </c>
      <c r="T996" s="63">
        <f>CompensationAnalysis[[#This Row],[Base Increase Amount $]]+CompensationAnalysis[[#This Row],[Current Base Salary]]</f>
        <v>0</v>
      </c>
      <c r="U996" s="67" t="str">
        <f>IFERROR(((CompensationAnalysis[[#This Row],[Current Base Salary]]+CompensationAnalysis[[#This Row],[Base Increase Amount $]]))/CompensationAnalysis[[#This Row],[Target Market Salary]],"")</f>
        <v/>
      </c>
      <c r="V996" s="28"/>
      <c r="X996" s="28"/>
    </row>
    <row r="997" spans="1:24" ht="13.8" x14ac:dyDescent="0.25">
      <c r="A997" s="8"/>
      <c r="B997" s="8"/>
      <c r="C997" s="8"/>
      <c r="D997" s="8"/>
      <c r="E997" s="8"/>
      <c r="F997" s="8"/>
      <c r="G997" s="10"/>
      <c r="H997" s="29" t="str">
        <f>IFERROR(VLOOKUP(F997,'Jobs to Benchmark'!#REF!,1,FALSE),"")</f>
        <v/>
      </c>
      <c r="I997" s="15"/>
      <c r="J997" s="63"/>
      <c r="K997" s="63"/>
      <c r="L997" s="64"/>
      <c r="M997" s="65"/>
      <c r="N997" s="63"/>
      <c r="O997" s="66" t="str">
        <f>IFERROR(CompensationAnalysis[[#This Row],[Salary Band Average]]/CompensationAnalysis[[#This Row],[Target Market Salary]],"")</f>
        <v/>
      </c>
      <c r="P997" s="67" t="str">
        <f t="shared" si="40"/>
        <v/>
      </c>
      <c r="Q997" s="63">
        <f>IFERROR(CompensationAnalysis[[#This Row],[Current Base Salary]]-CompensationAnalysis[[#This Row],[Target Market Salary]],"")</f>
        <v>0</v>
      </c>
      <c r="R997" s="12"/>
      <c r="S997" s="63">
        <f t="shared" si="41"/>
        <v>0</v>
      </c>
      <c r="T997" s="63">
        <f>CompensationAnalysis[[#This Row],[Base Increase Amount $]]+CompensationAnalysis[[#This Row],[Current Base Salary]]</f>
        <v>0</v>
      </c>
      <c r="U997" s="67" t="str">
        <f>IFERROR(((CompensationAnalysis[[#This Row],[Current Base Salary]]+CompensationAnalysis[[#This Row],[Base Increase Amount $]]))/CompensationAnalysis[[#This Row],[Target Market Salary]],"")</f>
        <v/>
      </c>
      <c r="V997" s="28"/>
      <c r="X997" s="28"/>
    </row>
    <row r="998" spans="1:24" ht="13.8" x14ac:dyDescent="0.25">
      <c r="A998" s="8"/>
      <c r="B998" s="8"/>
      <c r="C998" s="8"/>
      <c r="D998" s="8"/>
      <c r="E998" s="8"/>
      <c r="F998" s="8"/>
      <c r="G998" s="10"/>
      <c r="H998" s="29" t="str">
        <f>IFERROR(VLOOKUP(F998,'Jobs to Benchmark'!#REF!,1,FALSE),"")</f>
        <v/>
      </c>
      <c r="I998" s="15"/>
      <c r="J998" s="63"/>
      <c r="K998" s="63"/>
      <c r="L998" s="64"/>
      <c r="M998" s="65"/>
      <c r="N998" s="63"/>
      <c r="O998" s="66" t="str">
        <f>IFERROR(CompensationAnalysis[[#This Row],[Salary Band Average]]/CompensationAnalysis[[#This Row],[Target Market Salary]],"")</f>
        <v/>
      </c>
      <c r="P998" s="67" t="str">
        <f t="shared" si="40"/>
        <v/>
      </c>
      <c r="Q998" s="63">
        <f>IFERROR(CompensationAnalysis[[#This Row],[Current Base Salary]]-CompensationAnalysis[[#This Row],[Target Market Salary]],"")</f>
        <v>0</v>
      </c>
      <c r="R998" s="12"/>
      <c r="S998" s="63">
        <f t="shared" si="41"/>
        <v>0</v>
      </c>
      <c r="T998" s="63">
        <f>CompensationAnalysis[[#This Row],[Base Increase Amount $]]+CompensationAnalysis[[#This Row],[Current Base Salary]]</f>
        <v>0</v>
      </c>
      <c r="U998" s="67" t="str">
        <f>IFERROR(((CompensationAnalysis[[#This Row],[Current Base Salary]]+CompensationAnalysis[[#This Row],[Base Increase Amount $]]))/CompensationAnalysis[[#This Row],[Target Market Salary]],"")</f>
        <v/>
      </c>
      <c r="V998" s="28"/>
      <c r="X998" s="28"/>
    </row>
    <row r="999" spans="1:24" ht="13.8" x14ac:dyDescent="0.25">
      <c r="A999" s="8"/>
      <c r="B999" s="8"/>
      <c r="C999" s="8"/>
      <c r="D999" s="8"/>
      <c r="E999" s="8"/>
      <c r="F999" s="8"/>
      <c r="G999" s="10"/>
      <c r="H999" s="29" t="str">
        <f>IFERROR(VLOOKUP(F999,'Jobs to Benchmark'!#REF!,1,FALSE),"")</f>
        <v/>
      </c>
      <c r="I999" s="15"/>
      <c r="J999" s="63"/>
      <c r="K999" s="63"/>
      <c r="L999" s="64"/>
      <c r="M999" s="65"/>
      <c r="N999" s="63"/>
      <c r="O999" s="66" t="str">
        <f>IFERROR(CompensationAnalysis[[#This Row],[Salary Band Average]]/CompensationAnalysis[[#This Row],[Target Market Salary]],"")</f>
        <v/>
      </c>
      <c r="P999" s="67" t="str">
        <f t="shared" si="40"/>
        <v/>
      </c>
      <c r="Q999" s="63">
        <f>IFERROR(CompensationAnalysis[[#This Row],[Current Base Salary]]-CompensationAnalysis[[#This Row],[Target Market Salary]],"")</f>
        <v>0</v>
      </c>
      <c r="R999" s="12"/>
      <c r="S999" s="63">
        <f t="shared" si="41"/>
        <v>0</v>
      </c>
      <c r="T999" s="63">
        <f>CompensationAnalysis[[#This Row],[Base Increase Amount $]]+CompensationAnalysis[[#This Row],[Current Base Salary]]</f>
        <v>0</v>
      </c>
      <c r="U999" s="67" t="str">
        <f>IFERROR(((CompensationAnalysis[[#This Row],[Current Base Salary]]+CompensationAnalysis[[#This Row],[Base Increase Amount $]]))/CompensationAnalysis[[#This Row],[Target Market Salary]],"")</f>
        <v/>
      </c>
      <c r="V999" s="28"/>
      <c r="X999" s="28"/>
    </row>
    <row r="1000" spans="1:24" ht="13.8" x14ac:dyDescent="0.25">
      <c r="A1000" s="8"/>
      <c r="B1000" s="8"/>
      <c r="C1000" s="8"/>
      <c r="D1000" s="8"/>
      <c r="E1000" s="8"/>
      <c r="F1000" s="8"/>
      <c r="G1000" s="10"/>
      <c r="H1000" s="29" t="str">
        <f>IFERROR(VLOOKUP(F1000,'Jobs to Benchmark'!#REF!,1,FALSE),"")</f>
        <v/>
      </c>
      <c r="I1000" s="15"/>
      <c r="J1000" s="63"/>
      <c r="K1000" s="63"/>
      <c r="L1000" s="64"/>
      <c r="M1000" s="65"/>
      <c r="N1000" s="63"/>
      <c r="O1000" s="66" t="str">
        <f>IFERROR(CompensationAnalysis[[#This Row],[Salary Band Average]]/CompensationAnalysis[[#This Row],[Target Market Salary]],"")</f>
        <v/>
      </c>
      <c r="P1000" s="67" t="str">
        <f t="shared" si="40"/>
        <v/>
      </c>
      <c r="Q1000" s="63">
        <f>IFERROR(CompensationAnalysis[[#This Row],[Current Base Salary]]-CompensationAnalysis[[#This Row],[Target Market Salary]],"")</f>
        <v>0</v>
      </c>
      <c r="R1000" s="12"/>
      <c r="S1000" s="63">
        <f t="shared" si="41"/>
        <v>0</v>
      </c>
      <c r="T1000" s="63">
        <f>CompensationAnalysis[[#This Row],[Base Increase Amount $]]+CompensationAnalysis[[#This Row],[Current Base Salary]]</f>
        <v>0</v>
      </c>
      <c r="U1000" s="67" t="str">
        <f>IFERROR(((CompensationAnalysis[[#This Row],[Current Base Salary]]+CompensationAnalysis[[#This Row],[Base Increase Amount $]]))/CompensationAnalysis[[#This Row],[Target Market Salary]],"")</f>
        <v/>
      </c>
      <c r="V1000" s="28"/>
      <c r="X1000" s="28"/>
    </row>
    <row r="1001" spans="1:24" ht="13.8" x14ac:dyDescent="0.25">
      <c r="A1001" s="8"/>
      <c r="B1001" s="8"/>
      <c r="C1001" s="8"/>
      <c r="D1001" s="8"/>
      <c r="E1001" s="8"/>
      <c r="F1001" s="8"/>
      <c r="G1001" s="10"/>
      <c r="H1001" s="29" t="str">
        <f>IFERROR(VLOOKUP(F1001,'Jobs to Benchmark'!#REF!,1,FALSE),"")</f>
        <v/>
      </c>
      <c r="I1001" s="15"/>
      <c r="J1001" s="63"/>
      <c r="K1001" s="63"/>
      <c r="L1001" s="64"/>
      <c r="M1001" s="65"/>
      <c r="N1001" s="63"/>
      <c r="O1001" s="66" t="str">
        <f>IFERROR(CompensationAnalysis[[#This Row],[Salary Band Average]]/CompensationAnalysis[[#This Row],[Target Market Salary]],"")</f>
        <v/>
      </c>
      <c r="P1001" s="67" t="str">
        <f t="shared" si="40"/>
        <v/>
      </c>
      <c r="Q1001" s="63">
        <f>IFERROR(CompensationAnalysis[[#This Row],[Current Base Salary]]-CompensationAnalysis[[#This Row],[Target Market Salary]],"")</f>
        <v>0</v>
      </c>
      <c r="R1001" s="12"/>
      <c r="S1001" s="63">
        <f t="shared" si="41"/>
        <v>0</v>
      </c>
      <c r="T1001" s="63">
        <f>CompensationAnalysis[[#This Row],[Base Increase Amount $]]+CompensationAnalysis[[#This Row],[Current Base Salary]]</f>
        <v>0</v>
      </c>
      <c r="U1001" s="67" t="str">
        <f>IFERROR(((CompensationAnalysis[[#This Row],[Current Base Salary]]+CompensationAnalysis[[#This Row],[Base Increase Amount $]]))/CompensationAnalysis[[#This Row],[Target Market Salary]],"")</f>
        <v/>
      </c>
      <c r="V1001" s="28"/>
      <c r="X1001" s="28"/>
    </row>
    <row r="1002" spans="1:24" ht="13.8" x14ac:dyDescent="0.25">
      <c r="A1002" s="8"/>
      <c r="B1002" s="8"/>
      <c r="C1002" s="8"/>
      <c r="D1002" s="8"/>
      <c r="E1002" s="8"/>
      <c r="F1002" s="8"/>
      <c r="G1002" s="10"/>
      <c r="H1002" s="29" t="str">
        <f>IFERROR(VLOOKUP(F1002,'Jobs to Benchmark'!#REF!,1,FALSE),"")</f>
        <v/>
      </c>
      <c r="I1002" s="15"/>
      <c r="J1002" s="63"/>
      <c r="K1002" s="63"/>
      <c r="L1002" s="64"/>
      <c r="M1002" s="65"/>
      <c r="N1002" s="63"/>
      <c r="O1002" s="66" t="str">
        <f>IFERROR(CompensationAnalysis[[#This Row],[Salary Band Average]]/CompensationAnalysis[[#This Row],[Target Market Salary]],"")</f>
        <v/>
      </c>
      <c r="P1002" s="67" t="str">
        <f t="shared" si="40"/>
        <v/>
      </c>
      <c r="Q1002" s="63">
        <f>IFERROR(CompensationAnalysis[[#This Row],[Current Base Salary]]-CompensationAnalysis[[#This Row],[Target Market Salary]],"")</f>
        <v>0</v>
      </c>
      <c r="R1002" s="12"/>
      <c r="S1002" s="63">
        <f t="shared" si="41"/>
        <v>0</v>
      </c>
      <c r="T1002" s="63">
        <f>CompensationAnalysis[[#This Row],[Base Increase Amount $]]+CompensationAnalysis[[#This Row],[Current Base Salary]]</f>
        <v>0</v>
      </c>
      <c r="U1002" s="67" t="str">
        <f>IFERROR(((CompensationAnalysis[[#This Row],[Current Base Salary]]+CompensationAnalysis[[#This Row],[Base Increase Amount $]]))/CompensationAnalysis[[#This Row],[Target Market Salary]],"")</f>
        <v/>
      </c>
      <c r="V1002" s="28"/>
      <c r="X1002" s="28"/>
    </row>
    <row r="1003" spans="1:24" thickBot="1" x14ac:dyDescent="0.3">
      <c r="A1003" s="8"/>
      <c r="B1003" s="8"/>
      <c r="C1003" s="8"/>
      <c r="D1003" s="8"/>
      <c r="E1003" s="8"/>
      <c r="F1003" s="8"/>
      <c r="G1003" s="10"/>
      <c r="H1003" s="29" t="str">
        <f>IFERROR(VLOOKUP(F1003,'Jobs to Benchmark'!#REF!,1,FALSE),"")</f>
        <v/>
      </c>
      <c r="I1003" s="16"/>
      <c r="J1003" s="68"/>
      <c r="K1003" s="68"/>
      <c r="L1003" s="69"/>
      <c r="M1003" s="70"/>
      <c r="N1003" s="68"/>
      <c r="O1003" s="66" t="str">
        <f>IFERROR(CompensationAnalysis[[#This Row],[Salary Band Average]]/CompensationAnalysis[[#This Row],[Target Market Salary]],"")</f>
        <v/>
      </c>
      <c r="P1003" s="67" t="str">
        <f t="shared" si="40"/>
        <v/>
      </c>
      <c r="Q1003" s="63">
        <f>IFERROR(CompensationAnalysis[[#This Row],[Current Base Salary]]-CompensationAnalysis[[#This Row],[Target Market Salary]],"")</f>
        <v>0</v>
      </c>
      <c r="R1003" s="13"/>
      <c r="S1003" s="68">
        <f t="shared" si="41"/>
        <v>0</v>
      </c>
      <c r="T1003" s="68">
        <f>CompensationAnalysis[[#This Row],[Base Increase Amount $]]+CompensationAnalysis[[#This Row],[Current Base Salary]]</f>
        <v>0</v>
      </c>
      <c r="U1003" s="67" t="str">
        <f>IFERROR(((CompensationAnalysis[[#This Row],[Current Base Salary]]+CompensationAnalysis[[#This Row],[Base Increase Amount $]]))/CompensationAnalysis[[#This Row],[Target Market Salary]],"")</f>
        <v/>
      </c>
      <c r="V1003" s="28"/>
      <c r="X1003" s="28"/>
    </row>
    <row r="1004" spans="1:24" x14ac:dyDescent="0.3">
      <c r="I1004" s="29" t="str">
        <f>IFERROR(VLOOKUP(G1004,'Jobs to Benchmark'!#REF!,1,FALSE),"")</f>
        <v/>
      </c>
    </row>
    <row r="1005" spans="1:24" x14ac:dyDescent="0.3">
      <c r="I1005" s="29" t="str">
        <f>IFERROR(VLOOKUP(G1005,'Jobs to Benchmark'!#REF!,1,FALSE),"")</f>
        <v/>
      </c>
    </row>
    <row r="1006" spans="1:24" x14ac:dyDescent="0.3">
      <c r="I1006" s="29" t="str">
        <f>IFERROR(VLOOKUP(G1006,'Jobs to Benchmark'!#REF!,1,FALSE),"")</f>
        <v/>
      </c>
    </row>
    <row r="1007" spans="1:24" x14ac:dyDescent="0.3">
      <c r="I1007" s="29" t="str">
        <f>IFERROR(VLOOKUP(G1007,'Jobs to Benchmark'!#REF!,1,FALSE),"")</f>
        <v/>
      </c>
    </row>
    <row r="1008" spans="1:24" x14ac:dyDescent="0.3">
      <c r="I1008" s="29" t="str">
        <f>IFERROR(VLOOKUP(G1008,'Jobs to Benchmark'!#REF!,1,FALSE),"")</f>
        <v/>
      </c>
    </row>
    <row r="1009" spans="9:9" x14ac:dyDescent="0.3">
      <c r="I1009" s="29" t="str">
        <f>IFERROR(VLOOKUP(G1009,'Jobs to Benchmark'!#REF!,1,FALSE),"")</f>
        <v/>
      </c>
    </row>
    <row r="1010" spans="9:9" x14ac:dyDescent="0.3">
      <c r="I1010" s="29" t="str">
        <f>IFERROR(VLOOKUP(G1010,'Jobs to Benchmark'!#REF!,1,FALSE),"")</f>
        <v/>
      </c>
    </row>
    <row r="1011" spans="9:9" x14ac:dyDescent="0.3">
      <c r="I1011" s="29" t="str">
        <f>IFERROR(VLOOKUP(G1011,'Jobs to Benchmark'!#REF!,1,FALSE),"")</f>
        <v/>
      </c>
    </row>
    <row r="1012" spans="9:9" x14ac:dyDescent="0.3">
      <c r="I1012" s="29" t="str">
        <f>IFERROR(VLOOKUP(G1012,'Jobs to Benchmark'!#REF!,1,FALSE),"")</f>
        <v/>
      </c>
    </row>
    <row r="1013" spans="9:9" x14ac:dyDescent="0.3">
      <c r="I1013" s="29" t="str">
        <f>IFERROR(VLOOKUP(G1013,'Jobs to Benchmark'!#REF!,1,FALSE),"")</f>
        <v/>
      </c>
    </row>
    <row r="1014" spans="9:9" x14ac:dyDescent="0.3">
      <c r="I1014" s="29" t="str">
        <f>IFERROR(VLOOKUP(G1014,'Jobs to Benchmark'!#REF!,1,FALSE),"")</f>
        <v/>
      </c>
    </row>
    <row r="1015" spans="9:9" x14ac:dyDescent="0.3">
      <c r="I1015" s="29" t="str">
        <f>IFERROR(VLOOKUP(G1015,'Jobs to Benchmark'!#REF!,1,FALSE),"")</f>
        <v/>
      </c>
    </row>
    <row r="1016" spans="9:9" x14ac:dyDescent="0.3">
      <c r="I1016" s="29" t="str">
        <f>IFERROR(VLOOKUP(G1016,'Jobs to Benchmark'!#REF!,1,FALSE),"")</f>
        <v/>
      </c>
    </row>
    <row r="1017" spans="9:9" x14ac:dyDescent="0.3">
      <c r="I1017" s="29" t="str">
        <f>IFERROR(VLOOKUP(G1017,'Jobs to Benchmark'!#REF!,1,FALSE),"")</f>
        <v/>
      </c>
    </row>
    <row r="1018" spans="9:9" x14ac:dyDescent="0.3">
      <c r="I1018" s="29" t="str">
        <f>IFERROR(VLOOKUP(G1018,'Jobs to Benchmark'!#REF!,1,FALSE),"")</f>
        <v/>
      </c>
    </row>
    <row r="1019" spans="9:9" x14ac:dyDescent="0.3">
      <c r="I1019" s="29" t="str">
        <f>IFERROR(VLOOKUP(G1019,'Jobs to Benchmark'!#REF!,1,FALSE),"")</f>
        <v/>
      </c>
    </row>
    <row r="1020" spans="9:9" x14ac:dyDescent="0.3">
      <c r="I1020" s="29" t="str">
        <f>IFERROR(VLOOKUP(G1020,'Jobs to Benchmark'!#REF!,1,FALSE),"")</f>
        <v/>
      </c>
    </row>
    <row r="1021" spans="9:9" x14ac:dyDescent="0.3">
      <c r="I1021" s="29" t="str">
        <f>IFERROR(VLOOKUP(G1021,'Jobs to Benchmark'!#REF!,1,FALSE),"")</f>
        <v/>
      </c>
    </row>
    <row r="1022" spans="9:9" x14ac:dyDescent="0.3">
      <c r="I1022" s="29" t="str">
        <f>IFERROR(VLOOKUP(G1022,'Jobs to Benchmark'!#REF!,1,FALSE),"")</f>
        <v/>
      </c>
    </row>
    <row r="1023" spans="9:9" x14ac:dyDescent="0.3">
      <c r="I1023" s="29" t="str">
        <f>IFERROR(VLOOKUP(G1023,'Jobs to Benchmark'!#REF!,1,FALSE),"")</f>
        <v/>
      </c>
    </row>
    <row r="1024" spans="9:9" x14ac:dyDescent="0.3">
      <c r="I1024" s="29" t="str">
        <f>IFERROR(VLOOKUP(G1024,'Jobs to Benchmark'!#REF!,1,FALSE),"")</f>
        <v/>
      </c>
    </row>
    <row r="1025" spans="9:9" x14ac:dyDescent="0.3">
      <c r="I1025" s="29" t="str">
        <f>IFERROR(VLOOKUP(G1025,'Jobs to Benchmark'!#REF!,1,FALSE),"")</f>
        <v/>
      </c>
    </row>
    <row r="1026" spans="9:9" x14ac:dyDescent="0.3">
      <c r="I1026" s="29" t="str">
        <f>IFERROR(VLOOKUP(G1026,'Jobs to Benchmark'!#REF!,1,FALSE),"")</f>
        <v/>
      </c>
    </row>
    <row r="1027" spans="9:9" x14ac:dyDescent="0.3">
      <c r="I1027" s="29" t="str">
        <f>IFERROR(VLOOKUP(G1027,'Jobs to Benchmark'!#REF!,1,FALSE),"")</f>
        <v/>
      </c>
    </row>
    <row r="1028" spans="9:9" x14ac:dyDescent="0.3">
      <c r="I1028" s="29" t="str">
        <f>IFERROR(VLOOKUP(G1028,'Jobs to Benchmark'!#REF!,1,FALSE),"")</f>
        <v/>
      </c>
    </row>
    <row r="1029" spans="9:9" x14ac:dyDescent="0.3">
      <c r="I1029" s="29" t="str">
        <f>IFERROR(VLOOKUP(G1029,'Jobs to Benchmark'!#REF!,1,FALSE),"")</f>
        <v/>
      </c>
    </row>
    <row r="1030" spans="9:9" x14ac:dyDescent="0.3">
      <c r="I1030" s="29" t="str">
        <f>IFERROR(VLOOKUP(G1030,'Jobs to Benchmark'!#REF!,1,FALSE),"")</f>
        <v/>
      </c>
    </row>
    <row r="1031" spans="9:9" x14ac:dyDescent="0.3">
      <c r="I1031" s="29" t="str">
        <f>IFERROR(VLOOKUP(G1031,'Jobs to Benchmark'!#REF!,1,FALSE),"")</f>
        <v/>
      </c>
    </row>
    <row r="1032" spans="9:9" x14ac:dyDescent="0.3">
      <c r="I1032" s="29" t="str">
        <f>IFERROR(VLOOKUP(G1032,'Jobs to Benchmark'!#REF!,1,FALSE),"")</f>
        <v/>
      </c>
    </row>
    <row r="1033" spans="9:9" x14ac:dyDescent="0.3">
      <c r="I1033" s="29" t="str">
        <f>IFERROR(VLOOKUP(G1033,'Jobs to Benchmark'!#REF!,1,FALSE),"")</f>
        <v/>
      </c>
    </row>
    <row r="1034" spans="9:9" x14ac:dyDescent="0.3">
      <c r="I1034" s="29" t="str">
        <f>IFERROR(VLOOKUP(G1034,'Jobs to Benchmark'!#REF!,1,FALSE),"")</f>
        <v/>
      </c>
    </row>
    <row r="1035" spans="9:9" x14ac:dyDescent="0.3">
      <c r="I1035" s="29" t="str">
        <f>IFERROR(VLOOKUP(G1035,'Jobs to Benchmark'!#REF!,1,FALSE),"")</f>
        <v/>
      </c>
    </row>
    <row r="1036" spans="9:9" x14ac:dyDescent="0.3">
      <c r="I1036" s="29" t="str">
        <f>IFERROR(VLOOKUP(G1036,'Jobs to Benchmark'!#REF!,1,FALSE),"")</f>
        <v/>
      </c>
    </row>
    <row r="1037" spans="9:9" x14ac:dyDescent="0.3">
      <c r="I1037" s="29" t="str">
        <f>IFERROR(VLOOKUP(G1037,'Jobs to Benchmark'!#REF!,1,FALSE),"")</f>
        <v/>
      </c>
    </row>
    <row r="1038" spans="9:9" x14ac:dyDescent="0.3">
      <c r="I1038" s="29" t="str">
        <f>IFERROR(VLOOKUP(G1038,'Jobs to Benchmark'!#REF!,1,FALSE),"")</f>
        <v/>
      </c>
    </row>
    <row r="1039" spans="9:9" x14ac:dyDescent="0.3">
      <c r="I1039" s="29" t="str">
        <f>IFERROR(VLOOKUP(G1039,'Jobs to Benchmark'!#REF!,1,FALSE),"")</f>
        <v/>
      </c>
    </row>
    <row r="1040" spans="9:9" x14ac:dyDescent="0.3">
      <c r="I1040" s="29" t="str">
        <f>IFERROR(VLOOKUP(G1040,'Jobs to Benchmark'!#REF!,1,FALSE),"")</f>
        <v/>
      </c>
    </row>
    <row r="1041" spans="9:9" x14ac:dyDescent="0.3">
      <c r="I1041" s="29" t="str">
        <f>IFERROR(VLOOKUP(G1041,'Jobs to Benchmark'!#REF!,1,FALSE),"")</f>
        <v/>
      </c>
    </row>
    <row r="1042" spans="9:9" x14ac:dyDescent="0.3">
      <c r="I1042" s="29" t="str">
        <f>IFERROR(VLOOKUP(G1042,'Jobs to Benchmark'!#REF!,1,FALSE),"")</f>
        <v/>
      </c>
    </row>
    <row r="1043" spans="9:9" x14ac:dyDescent="0.3">
      <c r="I1043" s="29" t="str">
        <f>IFERROR(VLOOKUP(G1043,'Jobs to Benchmark'!#REF!,1,FALSE),"")</f>
        <v/>
      </c>
    </row>
    <row r="1044" spans="9:9" x14ac:dyDescent="0.3">
      <c r="I1044" s="29" t="str">
        <f>IFERROR(VLOOKUP(G1044,'Jobs to Benchmark'!#REF!,1,FALSE),"")</f>
        <v/>
      </c>
    </row>
    <row r="1045" spans="9:9" x14ac:dyDescent="0.3">
      <c r="I1045" s="29" t="str">
        <f>IFERROR(VLOOKUP(G1045,'Jobs to Benchmark'!#REF!,1,FALSE),"")</f>
        <v/>
      </c>
    </row>
    <row r="1046" spans="9:9" x14ac:dyDescent="0.3">
      <c r="I1046" s="29" t="str">
        <f>IFERROR(VLOOKUP(G1046,'Jobs to Benchmark'!#REF!,1,FALSE),"")</f>
        <v/>
      </c>
    </row>
    <row r="1047" spans="9:9" x14ac:dyDescent="0.3">
      <c r="I1047" s="29" t="str">
        <f>IFERROR(VLOOKUP(G1047,'Jobs to Benchmark'!#REF!,1,FALSE),"")</f>
        <v/>
      </c>
    </row>
    <row r="1048" spans="9:9" x14ac:dyDescent="0.3">
      <c r="I1048" s="29" t="str">
        <f>IFERROR(VLOOKUP(G1048,'Jobs to Benchmark'!#REF!,1,FALSE),"")</f>
        <v/>
      </c>
    </row>
    <row r="1049" spans="9:9" x14ac:dyDescent="0.3">
      <c r="I1049" s="29" t="str">
        <f>IFERROR(VLOOKUP(G1049,'Jobs to Benchmark'!#REF!,1,FALSE),"")</f>
        <v/>
      </c>
    </row>
    <row r="1050" spans="9:9" x14ac:dyDescent="0.3">
      <c r="I1050" s="29" t="str">
        <f>IFERROR(VLOOKUP(G1050,'Jobs to Benchmark'!#REF!,1,FALSE),"")</f>
        <v/>
      </c>
    </row>
    <row r="1051" spans="9:9" x14ac:dyDescent="0.3">
      <c r="I1051" s="29" t="str">
        <f>IFERROR(VLOOKUP(G1051,'Jobs to Benchmark'!#REF!,1,FALSE),"")</f>
        <v/>
      </c>
    </row>
    <row r="1052" spans="9:9" x14ac:dyDescent="0.3">
      <c r="I1052" s="29" t="str">
        <f>IFERROR(VLOOKUP(G1052,'Jobs to Benchmark'!#REF!,1,FALSE),"")</f>
        <v/>
      </c>
    </row>
    <row r="1053" spans="9:9" x14ac:dyDescent="0.3">
      <c r="I1053" s="29" t="str">
        <f>IFERROR(VLOOKUP(G1053,'Jobs to Benchmark'!#REF!,1,FALSE),"")</f>
        <v/>
      </c>
    </row>
    <row r="1054" spans="9:9" x14ac:dyDescent="0.3">
      <c r="I1054" s="29" t="str">
        <f>IFERROR(VLOOKUP(G1054,'Jobs to Benchmark'!#REF!,1,FALSE),"")</f>
        <v/>
      </c>
    </row>
    <row r="1055" spans="9:9" x14ac:dyDescent="0.3">
      <c r="I1055" s="29" t="str">
        <f>IFERROR(VLOOKUP(G1055,'Jobs to Benchmark'!#REF!,1,FALSE),"")</f>
        <v/>
      </c>
    </row>
    <row r="1056" spans="9:9" x14ac:dyDescent="0.3">
      <c r="I1056" s="29" t="str">
        <f>IFERROR(VLOOKUP(G1056,'Jobs to Benchmark'!#REF!,1,FALSE),"")</f>
        <v/>
      </c>
    </row>
    <row r="1057" spans="9:9" x14ac:dyDescent="0.3">
      <c r="I1057" s="29" t="str">
        <f>IFERROR(VLOOKUP(G1057,'Jobs to Benchmark'!#REF!,1,FALSE),"")</f>
        <v/>
      </c>
    </row>
    <row r="1058" spans="9:9" x14ac:dyDescent="0.3">
      <c r="I1058" s="29" t="str">
        <f>IFERROR(VLOOKUP(G1058,'Jobs to Benchmark'!#REF!,1,FALSE),"")</f>
        <v/>
      </c>
    </row>
    <row r="1059" spans="9:9" x14ac:dyDescent="0.3">
      <c r="I1059" s="29" t="str">
        <f>IFERROR(VLOOKUP(G1059,'Jobs to Benchmark'!#REF!,1,FALSE),"")</f>
        <v/>
      </c>
    </row>
    <row r="1060" spans="9:9" x14ac:dyDescent="0.3">
      <c r="I1060" s="29" t="str">
        <f>IFERROR(VLOOKUP(G1060,'Jobs to Benchmark'!#REF!,1,FALSE),"")</f>
        <v/>
      </c>
    </row>
    <row r="1061" spans="9:9" x14ac:dyDescent="0.3">
      <c r="I1061" s="29" t="str">
        <f>IFERROR(VLOOKUP(G1061,'Jobs to Benchmark'!#REF!,1,FALSE),"")</f>
        <v/>
      </c>
    </row>
    <row r="1062" spans="9:9" x14ac:dyDescent="0.3">
      <c r="I1062" s="29" t="str">
        <f>IFERROR(VLOOKUP(G1062,'Jobs to Benchmark'!#REF!,1,FALSE),"")</f>
        <v/>
      </c>
    </row>
    <row r="1063" spans="9:9" x14ac:dyDescent="0.3">
      <c r="I1063" s="29" t="str">
        <f>IFERROR(VLOOKUP(G1063,'Jobs to Benchmark'!#REF!,1,FALSE),"")</f>
        <v/>
      </c>
    </row>
    <row r="1064" spans="9:9" x14ac:dyDescent="0.3">
      <c r="I1064" s="29" t="str">
        <f>IFERROR(VLOOKUP(G1064,'Jobs to Benchmark'!#REF!,1,FALSE),"")</f>
        <v/>
      </c>
    </row>
    <row r="1065" spans="9:9" x14ac:dyDescent="0.3">
      <c r="I1065" s="29" t="str">
        <f>IFERROR(VLOOKUP(G1065,'Jobs to Benchmark'!#REF!,1,FALSE),"")</f>
        <v/>
      </c>
    </row>
    <row r="1066" spans="9:9" x14ac:dyDescent="0.3">
      <c r="I1066" s="29" t="str">
        <f>IFERROR(VLOOKUP(G1066,'Jobs to Benchmark'!#REF!,1,FALSE),"")</f>
        <v/>
      </c>
    </row>
    <row r="1067" spans="9:9" x14ac:dyDescent="0.3">
      <c r="I1067" s="29" t="str">
        <f>IFERROR(VLOOKUP(G1067,'Jobs to Benchmark'!#REF!,1,FALSE),"")</f>
        <v/>
      </c>
    </row>
    <row r="1068" spans="9:9" x14ac:dyDescent="0.3">
      <c r="I1068" s="29" t="str">
        <f>IFERROR(VLOOKUP(G1068,'Jobs to Benchmark'!#REF!,1,FALSE),"")</f>
        <v/>
      </c>
    </row>
    <row r="1069" spans="9:9" x14ac:dyDescent="0.3">
      <c r="I1069" s="29" t="str">
        <f>IFERROR(VLOOKUP(G1069,'Jobs to Benchmark'!#REF!,1,FALSE),"")</f>
        <v/>
      </c>
    </row>
    <row r="1070" spans="9:9" x14ac:dyDescent="0.3">
      <c r="I1070" s="29" t="str">
        <f>IFERROR(VLOOKUP(G1070,'Jobs to Benchmark'!#REF!,1,FALSE),"")</f>
        <v/>
      </c>
    </row>
    <row r="1071" spans="9:9" x14ac:dyDescent="0.3">
      <c r="I1071" s="29" t="str">
        <f>IFERROR(VLOOKUP(G1071,'Jobs to Benchmark'!#REF!,1,FALSE),"")</f>
        <v/>
      </c>
    </row>
    <row r="1072" spans="9:9" x14ac:dyDescent="0.3">
      <c r="I1072" s="29" t="str">
        <f>IFERROR(VLOOKUP(G1072,'Jobs to Benchmark'!#REF!,1,FALSE),"")</f>
        <v/>
      </c>
    </row>
    <row r="1073" spans="9:9" x14ac:dyDescent="0.3">
      <c r="I1073" s="29" t="str">
        <f>IFERROR(VLOOKUP(G1073,'Jobs to Benchmark'!#REF!,1,FALSE),"")</f>
        <v/>
      </c>
    </row>
    <row r="1074" spans="9:9" x14ac:dyDescent="0.3">
      <c r="I1074" s="29" t="str">
        <f>IFERROR(VLOOKUP(G1074,'Jobs to Benchmark'!#REF!,1,FALSE),"")</f>
        <v/>
      </c>
    </row>
    <row r="1075" spans="9:9" x14ac:dyDescent="0.3">
      <c r="I1075" s="29" t="str">
        <f>IFERROR(VLOOKUP(G1075,'Jobs to Benchmark'!#REF!,1,FALSE),"")</f>
        <v/>
      </c>
    </row>
    <row r="1076" spans="9:9" x14ac:dyDescent="0.3">
      <c r="I1076" s="29" t="str">
        <f>IFERROR(VLOOKUP(G1076,'Jobs to Benchmark'!#REF!,1,FALSE),"")</f>
        <v/>
      </c>
    </row>
    <row r="1077" spans="9:9" x14ac:dyDescent="0.3">
      <c r="I1077" s="29" t="str">
        <f>IFERROR(VLOOKUP(G1077,'Jobs to Benchmark'!#REF!,1,FALSE),"")</f>
        <v/>
      </c>
    </row>
    <row r="1078" spans="9:9" x14ac:dyDescent="0.3">
      <c r="I1078" s="29" t="str">
        <f>IFERROR(VLOOKUP(G1078,'Jobs to Benchmark'!#REF!,1,FALSE),"")</f>
        <v/>
      </c>
    </row>
    <row r="1079" spans="9:9" x14ac:dyDescent="0.3">
      <c r="I1079" s="29" t="str">
        <f>IFERROR(VLOOKUP(G1079,'Jobs to Benchmark'!#REF!,1,FALSE),"")</f>
        <v/>
      </c>
    </row>
    <row r="1080" spans="9:9" x14ac:dyDescent="0.3">
      <c r="I1080" s="29" t="str">
        <f>IFERROR(VLOOKUP(G1080,'Jobs to Benchmark'!#REF!,1,FALSE),"")</f>
        <v/>
      </c>
    </row>
    <row r="1081" spans="9:9" x14ac:dyDescent="0.3">
      <c r="I1081" s="29" t="str">
        <f>IFERROR(VLOOKUP(G1081,'Jobs to Benchmark'!#REF!,1,FALSE),"")</f>
        <v/>
      </c>
    </row>
    <row r="1082" spans="9:9" x14ac:dyDescent="0.3">
      <c r="I1082" s="29" t="str">
        <f>IFERROR(VLOOKUP(G1082,'Jobs to Benchmark'!#REF!,1,FALSE),"")</f>
        <v/>
      </c>
    </row>
    <row r="1083" spans="9:9" x14ac:dyDescent="0.3">
      <c r="I1083" s="29" t="str">
        <f>IFERROR(VLOOKUP(G1083,'Jobs to Benchmark'!#REF!,1,FALSE),"")</f>
        <v/>
      </c>
    </row>
    <row r="1084" spans="9:9" x14ac:dyDescent="0.3">
      <c r="I1084" s="29" t="str">
        <f>IFERROR(VLOOKUP(G1084,'Jobs to Benchmark'!#REF!,1,FALSE),"")</f>
        <v/>
      </c>
    </row>
    <row r="1085" spans="9:9" x14ac:dyDescent="0.3">
      <c r="I1085" s="29" t="str">
        <f>IFERROR(VLOOKUP(G1085,'Jobs to Benchmark'!#REF!,1,FALSE),"")</f>
        <v/>
      </c>
    </row>
    <row r="1086" spans="9:9" x14ac:dyDescent="0.3">
      <c r="I1086" s="29" t="str">
        <f>IFERROR(VLOOKUP(G1086,'Jobs to Benchmark'!#REF!,1,FALSE),"")</f>
        <v/>
      </c>
    </row>
    <row r="1087" spans="9:9" x14ac:dyDescent="0.3">
      <c r="I1087" s="29" t="str">
        <f>IFERROR(VLOOKUP(G1087,'Jobs to Benchmark'!#REF!,1,FALSE),"")</f>
        <v/>
      </c>
    </row>
    <row r="1088" spans="9:9" x14ac:dyDescent="0.3">
      <c r="I1088" s="29" t="str">
        <f>IFERROR(VLOOKUP(G1088,'Jobs to Benchmark'!#REF!,1,FALSE),"")</f>
        <v/>
      </c>
    </row>
    <row r="1089" spans="9:9" x14ac:dyDescent="0.3">
      <c r="I1089" s="29" t="str">
        <f>IFERROR(VLOOKUP(G1089,'Jobs to Benchmark'!#REF!,1,FALSE),"")</f>
        <v/>
      </c>
    </row>
    <row r="1090" spans="9:9" x14ac:dyDescent="0.3">
      <c r="I1090" s="29" t="str">
        <f>IFERROR(VLOOKUP(G1090,'Jobs to Benchmark'!#REF!,1,FALSE),"")</f>
        <v/>
      </c>
    </row>
    <row r="1091" spans="9:9" x14ac:dyDescent="0.3">
      <c r="I1091" s="29" t="str">
        <f>IFERROR(VLOOKUP(G1091,'Jobs to Benchmark'!#REF!,1,FALSE),"")</f>
        <v/>
      </c>
    </row>
    <row r="1092" spans="9:9" x14ac:dyDescent="0.3">
      <c r="I1092" s="29" t="str">
        <f>IFERROR(VLOOKUP(G1092,'Jobs to Benchmark'!#REF!,1,FALSE),"")</f>
        <v/>
      </c>
    </row>
    <row r="1093" spans="9:9" x14ac:dyDescent="0.3">
      <c r="I1093" s="29" t="str">
        <f>IFERROR(VLOOKUP(G1093,'Jobs to Benchmark'!#REF!,1,FALSE),"")</f>
        <v/>
      </c>
    </row>
    <row r="1094" spans="9:9" x14ac:dyDescent="0.3">
      <c r="I1094" s="29" t="str">
        <f>IFERROR(VLOOKUP(G1094,'Jobs to Benchmark'!#REF!,1,FALSE),"")</f>
        <v/>
      </c>
    </row>
    <row r="1095" spans="9:9" x14ac:dyDescent="0.3">
      <c r="I1095" s="29" t="str">
        <f>IFERROR(VLOOKUP(G1095,'Jobs to Benchmark'!#REF!,1,FALSE),"")</f>
        <v/>
      </c>
    </row>
    <row r="1096" spans="9:9" x14ac:dyDescent="0.3">
      <c r="I1096" s="29" t="str">
        <f>IFERROR(VLOOKUP(G1096,'Jobs to Benchmark'!#REF!,1,FALSE),"")</f>
        <v/>
      </c>
    </row>
    <row r="1097" spans="9:9" x14ac:dyDescent="0.3">
      <c r="I1097" s="29" t="str">
        <f>IFERROR(VLOOKUP(G1097,'Jobs to Benchmark'!#REF!,1,FALSE),"")</f>
        <v/>
      </c>
    </row>
    <row r="1098" spans="9:9" x14ac:dyDescent="0.3">
      <c r="I1098" s="29" t="str">
        <f>IFERROR(VLOOKUP(G1098,'Jobs to Benchmark'!#REF!,1,FALSE),"")</f>
        <v/>
      </c>
    </row>
    <row r="1099" spans="9:9" x14ac:dyDescent="0.3">
      <c r="I1099" s="29" t="str">
        <f>IFERROR(VLOOKUP(G1099,'Jobs to Benchmark'!#REF!,1,FALSE),"")</f>
        <v/>
      </c>
    </row>
    <row r="1100" spans="9:9" x14ac:dyDescent="0.3">
      <c r="I1100" s="29" t="str">
        <f>IFERROR(VLOOKUP(G1100,'Jobs to Benchmark'!#REF!,1,FALSE),"")</f>
        <v/>
      </c>
    </row>
    <row r="1101" spans="9:9" x14ac:dyDescent="0.3">
      <c r="I1101" s="29" t="str">
        <f>IFERROR(VLOOKUP(G1101,'Jobs to Benchmark'!#REF!,1,FALSE),"")</f>
        <v/>
      </c>
    </row>
    <row r="1102" spans="9:9" x14ac:dyDescent="0.3">
      <c r="I1102" s="29" t="str">
        <f>IFERROR(VLOOKUP(G1102,'Jobs to Benchmark'!#REF!,1,FALSE),"")</f>
        <v/>
      </c>
    </row>
    <row r="1103" spans="9:9" x14ac:dyDescent="0.3">
      <c r="I1103" s="29" t="str">
        <f>IFERROR(VLOOKUP(G1103,'Jobs to Benchmark'!#REF!,1,FALSE),"")</f>
        <v/>
      </c>
    </row>
    <row r="1104" spans="9:9" x14ac:dyDescent="0.3">
      <c r="I1104" s="29" t="str">
        <f>IFERROR(VLOOKUP(G1104,'Jobs to Benchmark'!#REF!,1,FALSE),"")</f>
        <v/>
      </c>
    </row>
    <row r="1105" spans="9:9" x14ac:dyDescent="0.3">
      <c r="I1105" s="29" t="str">
        <f>IFERROR(VLOOKUP(G1105,'Jobs to Benchmark'!#REF!,1,FALSE),"")</f>
        <v/>
      </c>
    </row>
    <row r="1106" spans="9:9" x14ac:dyDescent="0.3">
      <c r="I1106" s="29" t="str">
        <f>IFERROR(VLOOKUP(G1106,'Jobs to Benchmark'!#REF!,1,FALSE),"")</f>
        <v/>
      </c>
    </row>
    <row r="1107" spans="9:9" x14ac:dyDescent="0.3">
      <c r="I1107" s="29" t="str">
        <f>IFERROR(VLOOKUP(G1107,'Jobs to Benchmark'!#REF!,1,FALSE),"")</f>
        <v/>
      </c>
    </row>
    <row r="1108" spans="9:9" x14ac:dyDescent="0.3">
      <c r="I1108" s="29" t="str">
        <f>IFERROR(VLOOKUP(G1108,'Jobs to Benchmark'!#REF!,1,FALSE),"")</f>
        <v/>
      </c>
    </row>
    <row r="1109" spans="9:9" x14ac:dyDescent="0.3">
      <c r="I1109" s="29" t="str">
        <f>IFERROR(VLOOKUP(G1109,'Jobs to Benchmark'!#REF!,1,FALSE),"")</f>
        <v/>
      </c>
    </row>
    <row r="1110" spans="9:9" x14ac:dyDescent="0.3">
      <c r="I1110" s="29" t="str">
        <f>IFERROR(VLOOKUP(G1110,'Jobs to Benchmark'!#REF!,1,FALSE),"")</f>
        <v/>
      </c>
    </row>
    <row r="1111" spans="9:9" x14ac:dyDescent="0.3">
      <c r="I1111" s="29" t="str">
        <f>IFERROR(VLOOKUP(G1111,'Jobs to Benchmark'!#REF!,1,FALSE),"")</f>
        <v/>
      </c>
    </row>
    <row r="1112" spans="9:9" x14ac:dyDescent="0.3">
      <c r="I1112" s="29" t="str">
        <f>IFERROR(VLOOKUP(G1112,'Jobs to Benchmark'!#REF!,1,FALSE),"")</f>
        <v/>
      </c>
    </row>
    <row r="1113" spans="9:9" x14ac:dyDescent="0.3">
      <c r="I1113" s="29" t="str">
        <f>IFERROR(VLOOKUP(G1113,'Jobs to Benchmark'!#REF!,1,FALSE),"")</f>
        <v/>
      </c>
    </row>
    <row r="1114" spans="9:9" x14ac:dyDescent="0.3">
      <c r="I1114" s="29" t="str">
        <f>IFERROR(VLOOKUP(G1114,'Jobs to Benchmark'!#REF!,1,FALSE),"")</f>
        <v/>
      </c>
    </row>
    <row r="1115" spans="9:9" x14ac:dyDescent="0.3">
      <c r="I1115" s="29" t="str">
        <f>IFERROR(VLOOKUP(G1115,'Jobs to Benchmark'!#REF!,1,FALSE),"")</f>
        <v/>
      </c>
    </row>
    <row r="1116" spans="9:9" x14ac:dyDescent="0.3">
      <c r="I1116" s="29" t="str">
        <f>IFERROR(VLOOKUP(G1116,'Jobs to Benchmark'!#REF!,1,FALSE),"")</f>
        <v/>
      </c>
    </row>
    <row r="1117" spans="9:9" x14ac:dyDescent="0.3">
      <c r="I1117" s="29" t="str">
        <f>IFERROR(VLOOKUP(G1117,'Jobs to Benchmark'!#REF!,1,FALSE),"")</f>
        <v/>
      </c>
    </row>
    <row r="1118" spans="9:9" x14ac:dyDescent="0.3">
      <c r="I1118" s="29" t="str">
        <f>IFERROR(VLOOKUP(G1118,'Jobs to Benchmark'!#REF!,1,FALSE),"")</f>
        <v/>
      </c>
    </row>
    <row r="1119" spans="9:9" x14ac:dyDescent="0.3">
      <c r="I1119" s="29" t="str">
        <f>IFERROR(VLOOKUP(G1119,'Jobs to Benchmark'!#REF!,1,FALSE),"")</f>
        <v/>
      </c>
    </row>
    <row r="1120" spans="9:9" x14ac:dyDescent="0.3">
      <c r="I1120" s="29" t="str">
        <f>IFERROR(VLOOKUP(G1120,'Jobs to Benchmark'!#REF!,1,FALSE),"")</f>
        <v/>
      </c>
    </row>
    <row r="1121" spans="9:9" x14ac:dyDescent="0.3">
      <c r="I1121" s="29" t="str">
        <f>IFERROR(VLOOKUP(G1121,'Jobs to Benchmark'!#REF!,1,FALSE),"")</f>
        <v/>
      </c>
    </row>
    <row r="1122" spans="9:9" x14ac:dyDescent="0.3">
      <c r="I1122" s="29" t="str">
        <f>IFERROR(VLOOKUP(G1122,'Jobs to Benchmark'!#REF!,1,FALSE),"")</f>
        <v/>
      </c>
    </row>
    <row r="1123" spans="9:9" x14ac:dyDescent="0.3">
      <c r="I1123" s="29" t="str">
        <f>IFERROR(VLOOKUP(G1123,'Jobs to Benchmark'!#REF!,1,FALSE),"")</f>
        <v/>
      </c>
    </row>
    <row r="1124" spans="9:9" x14ac:dyDescent="0.3">
      <c r="I1124" s="29" t="str">
        <f>IFERROR(VLOOKUP(G1124,'Jobs to Benchmark'!#REF!,1,FALSE),"")</f>
        <v/>
      </c>
    </row>
    <row r="1125" spans="9:9" x14ac:dyDescent="0.3">
      <c r="I1125" s="29" t="str">
        <f>IFERROR(VLOOKUP(G1125,'Jobs to Benchmark'!#REF!,1,FALSE),"")</f>
        <v/>
      </c>
    </row>
    <row r="1126" spans="9:9" x14ac:dyDescent="0.3">
      <c r="I1126" s="29" t="str">
        <f>IFERROR(VLOOKUP(G1126,'Jobs to Benchmark'!#REF!,1,FALSE),"")</f>
        <v/>
      </c>
    </row>
    <row r="1127" spans="9:9" x14ac:dyDescent="0.3">
      <c r="I1127" s="29" t="str">
        <f>IFERROR(VLOOKUP(G1127,'Jobs to Benchmark'!#REF!,1,FALSE),"")</f>
        <v/>
      </c>
    </row>
    <row r="1128" spans="9:9" x14ac:dyDescent="0.3">
      <c r="I1128" s="29" t="str">
        <f>IFERROR(VLOOKUP(G1128,'Jobs to Benchmark'!#REF!,1,FALSE),"")</f>
        <v/>
      </c>
    </row>
    <row r="1129" spans="9:9" x14ac:dyDescent="0.3">
      <c r="I1129" s="29" t="str">
        <f>IFERROR(VLOOKUP(G1129,'Jobs to Benchmark'!#REF!,1,FALSE),"")</f>
        <v/>
      </c>
    </row>
    <row r="1130" spans="9:9" x14ac:dyDescent="0.3">
      <c r="I1130" s="29" t="str">
        <f>IFERROR(VLOOKUP(G1130,'Jobs to Benchmark'!#REF!,1,FALSE),"")</f>
        <v/>
      </c>
    </row>
    <row r="1131" spans="9:9" x14ac:dyDescent="0.3">
      <c r="I1131" s="29" t="str">
        <f>IFERROR(VLOOKUP(G1131,'Jobs to Benchmark'!#REF!,1,FALSE),"")</f>
        <v/>
      </c>
    </row>
    <row r="1132" spans="9:9" x14ac:dyDescent="0.3">
      <c r="I1132" s="29" t="str">
        <f>IFERROR(VLOOKUP(G1132,'Jobs to Benchmark'!#REF!,1,FALSE),"")</f>
        <v/>
      </c>
    </row>
    <row r="1133" spans="9:9" x14ac:dyDescent="0.3">
      <c r="I1133" s="29" t="str">
        <f>IFERROR(VLOOKUP(G1133,'Jobs to Benchmark'!#REF!,1,FALSE),"")</f>
        <v/>
      </c>
    </row>
    <row r="1134" spans="9:9" x14ac:dyDescent="0.3">
      <c r="I1134" s="29" t="str">
        <f>IFERROR(VLOOKUP(G1134,'Jobs to Benchmark'!#REF!,1,FALSE),"")</f>
        <v/>
      </c>
    </row>
    <row r="1135" spans="9:9" x14ac:dyDescent="0.3">
      <c r="I1135" s="29" t="str">
        <f>IFERROR(VLOOKUP(G1135,'Jobs to Benchmark'!#REF!,1,FALSE),"")</f>
        <v/>
      </c>
    </row>
    <row r="1136" spans="9:9" x14ac:dyDescent="0.3">
      <c r="I1136" s="29" t="str">
        <f>IFERROR(VLOOKUP(G1136,'Jobs to Benchmark'!#REF!,1,FALSE),"")</f>
        <v/>
      </c>
    </row>
    <row r="1137" spans="9:9" x14ac:dyDescent="0.3">
      <c r="I1137" s="29" t="str">
        <f>IFERROR(VLOOKUP(G1137,'Jobs to Benchmark'!#REF!,1,FALSE),"")</f>
        <v/>
      </c>
    </row>
    <row r="1138" spans="9:9" x14ac:dyDescent="0.3">
      <c r="I1138" s="29" t="str">
        <f>IFERROR(VLOOKUP(G1138,'Jobs to Benchmark'!#REF!,1,FALSE),"")</f>
        <v/>
      </c>
    </row>
    <row r="1139" spans="9:9" x14ac:dyDescent="0.3">
      <c r="I1139" s="29" t="str">
        <f>IFERROR(VLOOKUP(G1139,'Jobs to Benchmark'!#REF!,1,FALSE),"")</f>
        <v/>
      </c>
    </row>
    <row r="1140" spans="9:9" x14ac:dyDescent="0.3">
      <c r="I1140" s="29" t="str">
        <f>IFERROR(VLOOKUP(G1140,'Jobs to Benchmark'!#REF!,1,FALSE),"")</f>
        <v/>
      </c>
    </row>
    <row r="1141" spans="9:9" x14ac:dyDescent="0.3">
      <c r="I1141" s="29" t="str">
        <f>IFERROR(VLOOKUP(G1141,'Jobs to Benchmark'!#REF!,1,FALSE),"")</f>
        <v/>
      </c>
    </row>
    <row r="1142" spans="9:9" x14ac:dyDescent="0.3">
      <c r="I1142" s="29" t="str">
        <f>IFERROR(VLOOKUP(G1142,'Jobs to Benchmark'!#REF!,1,FALSE),"")</f>
        <v/>
      </c>
    </row>
    <row r="1143" spans="9:9" x14ac:dyDescent="0.3">
      <c r="I1143" s="29" t="str">
        <f>IFERROR(VLOOKUP(G1143,'Jobs to Benchmark'!#REF!,1,FALSE),"")</f>
        <v/>
      </c>
    </row>
    <row r="1144" spans="9:9" x14ac:dyDescent="0.3">
      <c r="I1144" s="29" t="str">
        <f>IFERROR(VLOOKUP(G1144,'Jobs to Benchmark'!#REF!,1,FALSE),"")</f>
        <v/>
      </c>
    </row>
    <row r="1145" spans="9:9" x14ac:dyDescent="0.3">
      <c r="I1145" s="29" t="str">
        <f>IFERROR(VLOOKUP(G1145,'Jobs to Benchmark'!#REF!,1,FALSE),"")</f>
        <v/>
      </c>
    </row>
    <row r="1146" spans="9:9" x14ac:dyDescent="0.3">
      <c r="I1146" s="29" t="str">
        <f>IFERROR(VLOOKUP(G1146,'Jobs to Benchmark'!#REF!,1,FALSE),"")</f>
        <v/>
      </c>
    </row>
    <row r="1147" spans="9:9" x14ac:dyDescent="0.3">
      <c r="I1147" s="29" t="str">
        <f>IFERROR(VLOOKUP(G1147,'Jobs to Benchmark'!#REF!,1,FALSE),"")</f>
        <v/>
      </c>
    </row>
    <row r="1148" spans="9:9" x14ac:dyDescent="0.3">
      <c r="I1148" s="29" t="str">
        <f>IFERROR(VLOOKUP(G1148,'Jobs to Benchmark'!#REF!,1,FALSE),"")</f>
        <v/>
      </c>
    </row>
    <row r="1149" spans="9:9" x14ac:dyDescent="0.3">
      <c r="I1149" s="29" t="str">
        <f>IFERROR(VLOOKUP(G1149,'Jobs to Benchmark'!#REF!,1,FALSE),"")</f>
        <v/>
      </c>
    </row>
    <row r="1150" spans="9:9" x14ac:dyDescent="0.3">
      <c r="I1150" s="29" t="str">
        <f>IFERROR(VLOOKUP(G1150,'Jobs to Benchmark'!#REF!,1,FALSE),"")</f>
        <v/>
      </c>
    </row>
    <row r="1151" spans="9:9" x14ac:dyDescent="0.3">
      <c r="I1151" s="29" t="str">
        <f>IFERROR(VLOOKUP(G1151,'Jobs to Benchmark'!#REF!,1,FALSE),"")</f>
        <v/>
      </c>
    </row>
    <row r="1152" spans="9:9" x14ac:dyDescent="0.3">
      <c r="I1152" s="29" t="str">
        <f>IFERROR(VLOOKUP(G1152,'Jobs to Benchmark'!#REF!,1,FALSE),"")</f>
        <v/>
      </c>
    </row>
    <row r="1153" spans="9:9" x14ac:dyDescent="0.3">
      <c r="I1153" s="29" t="str">
        <f>IFERROR(VLOOKUP(G1153,'Jobs to Benchmark'!#REF!,1,FALSE),"")</f>
        <v/>
      </c>
    </row>
    <row r="1154" spans="9:9" x14ac:dyDescent="0.3">
      <c r="I1154" s="29" t="str">
        <f>IFERROR(VLOOKUP(G1154,'Jobs to Benchmark'!#REF!,1,FALSE),"")</f>
        <v/>
      </c>
    </row>
    <row r="1155" spans="9:9" x14ac:dyDescent="0.3">
      <c r="I1155" s="29" t="str">
        <f>IFERROR(VLOOKUP(G1155,'Jobs to Benchmark'!#REF!,1,FALSE),"")</f>
        <v/>
      </c>
    </row>
    <row r="1156" spans="9:9" x14ac:dyDescent="0.3">
      <c r="I1156" s="29" t="str">
        <f>IFERROR(VLOOKUP(G1156,'Jobs to Benchmark'!#REF!,1,FALSE),"")</f>
        <v/>
      </c>
    </row>
    <row r="1157" spans="9:9" x14ac:dyDescent="0.3">
      <c r="I1157" s="29" t="str">
        <f>IFERROR(VLOOKUP(G1157,'Jobs to Benchmark'!#REF!,1,FALSE),"")</f>
        <v/>
      </c>
    </row>
    <row r="1158" spans="9:9" x14ac:dyDescent="0.3">
      <c r="I1158" s="29" t="str">
        <f>IFERROR(VLOOKUP(G1158,'Jobs to Benchmark'!#REF!,1,FALSE),"")</f>
        <v/>
      </c>
    </row>
    <row r="1159" spans="9:9" x14ac:dyDescent="0.3">
      <c r="I1159" s="29" t="str">
        <f>IFERROR(VLOOKUP(G1159,'Jobs to Benchmark'!#REF!,1,FALSE),"")</f>
        <v/>
      </c>
    </row>
    <row r="1160" spans="9:9" x14ac:dyDescent="0.3">
      <c r="I1160" s="29" t="str">
        <f>IFERROR(VLOOKUP(G1160,'Jobs to Benchmark'!#REF!,1,FALSE),"")</f>
        <v/>
      </c>
    </row>
    <row r="1161" spans="9:9" x14ac:dyDescent="0.3">
      <c r="I1161" s="29" t="str">
        <f>IFERROR(VLOOKUP(G1161,'Jobs to Benchmark'!#REF!,1,FALSE),"")</f>
        <v/>
      </c>
    </row>
    <row r="1162" spans="9:9" x14ac:dyDescent="0.3">
      <c r="I1162" s="29" t="str">
        <f>IFERROR(VLOOKUP(G1162,'Jobs to Benchmark'!#REF!,1,FALSE),"")</f>
        <v/>
      </c>
    </row>
    <row r="1163" spans="9:9" x14ac:dyDescent="0.3">
      <c r="I1163" s="29" t="str">
        <f>IFERROR(VLOOKUP(G1163,'Jobs to Benchmark'!#REF!,1,FALSE),"")</f>
        <v/>
      </c>
    </row>
    <row r="1164" spans="9:9" x14ac:dyDescent="0.3">
      <c r="I1164" s="29" t="str">
        <f>IFERROR(VLOOKUP(G1164,'Jobs to Benchmark'!#REF!,1,FALSE),"")</f>
        <v/>
      </c>
    </row>
    <row r="1165" spans="9:9" x14ac:dyDescent="0.3">
      <c r="I1165" s="29" t="str">
        <f>IFERROR(VLOOKUP(G1165,'Jobs to Benchmark'!#REF!,1,FALSE),"")</f>
        <v/>
      </c>
    </row>
    <row r="1166" spans="9:9" x14ac:dyDescent="0.3">
      <c r="I1166" s="29" t="str">
        <f>IFERROR(VLOOKUP(G1166,'Jobs to Benchmark'!#REF!,1,FALSE),"")</f>
        <v/>
      </c>
    </row>
    <row r="1167" spans="9:9" x14ac:dyDescent="0.3">
      <c r="I1167" s="29" t="str">
        <f>IFERROR(VLOOKUP(G1167,'Jobs to Benchmark'!#REF!,1,FALSE),"")</f>
        <v/>
      </c>
    </row>
    <row r="1168" spans="9:9" x14ac:dyDescent="0.3">
      <c r="I1168" s="29" t="str">
        <f>IFERROR(VLOOKUP(G1168,'Jobs to Benchmark'!#REF!,1,FALSE),"")</f>
        <v/>
      </c>
    </row>
    <row r="1169" spans="9:9" x14ac:dyDescent="0.3">
      <c r="I1169" s="29" t="str">
        <f>IFERROR(VLOOKUP(G1169,'Jobs to Benchmark'!#REF!,1,FALSE),"")</f>
        <v/>
      </c>
    </row>
    <row r="1170" spans="9:9" x14ac:dyDescent="0.3">
      <c r="I1170" s="29" t="str">
        <f>IFERROR(VLOOKUP(G1170,'Jobs to Benchmark'!#REF!,1,FALSE),"")</f>
        <v/>
      </c>
    </row>
    <row r="1171" spans="9:9" x14ac:dyDescent="0.3">
      <c r="I1171" s="29" t="str">
        <f>IFERROR(VLOOKUP(G1171,'Jobs to Benchmark'!#REF!,1,FALSE),"")</f>
        <v/>
      </c>
    </row>
    <row r="1172" spans="9:9" x14ac:dyDescent="0.3">
      <c r="I1172" s="29" t="str">
        <f>IFERROR(VLOOKUP(G1172,'Jobs to Benchmark'!#REF!,1,FALSE),"")</f>
        <v/>
      </c>
    </row>
    <row r="1173" spans="9:9" x14ac:dyDescent="0.3">
      <c r="I1173" s="29" t="str">
        <f>IFERROR(VLOOKUP(G1173,'Jobs to Benchmark'!#REF!,1,FALSE),"")</f>
        <v/>
      </c>
    </row>
    <row r="1174" spans="9:9" x14ac:dyDescent="0.3">
      <c r="I1174" s="29" t="str">
        <f>IFERROR(VLOOKUP(G1174,'Jobs to Benchmark'!#REF!,1,FALSE),"")</f>
        <v/>
      </c>
    </row>
    <row r="1175" spans="9:9" x14ac:dyDescent="0.3">
      <c r="I1175" s="29" t="str">
        <f>IFERROR(VLOOKUP(G1175,'Jobs to Benchmark'!#REF!,1,FALSE),"")</f>
        <v/>
      </c>
    </row>
    <row r="1176" spans="9:9" x14ac:dyDescent="0.3">
      <c r="I1176" s="29" t="str">
        <f>IFERROR(VLOOKUP(G1176,'Jobs to Benchmark'!#REF!,1,FALSE),"")</f>
        <v/>
      </c>
    </row>
    <row r="1177" spans="9:9" x14ac:dyDescent="0.3">
      <c r="I1177" s="29" t="str">
        <f>IFERROR(VLOOKUP(G1177,'Jobs to Benchmark'!#REF!,1,FALSE),"")</f>
        <v/>
      </c>
    </row>
    <row r="1178" spans="9:9" x14ac:dyDescent="0.3">
      <c r="I1178" s="29" t="str">
        <f>IFERROR(VLOOKUP(G1178,'Jobs to Benchmark'!#REF!,1,FALSE),"")</f>
        <v/>
      </c>
    </row>
    <row r="1179" spans="9:9" x14ac:dyDescent="0.3">
      <c r="I1179" s="29" t="str">
        <f>IFERROR(VLOOKUP(G1179,'Jobs to Benchmark'!#REF!,1,FALSE),"")</f>
        <v/>
      </c>
    </row>
    <row r="1180" spans="9:9" x14ac:dyDescent="0.3">
      <c r="I1180" s="29" t="str">
        <f>IFERROR(VLOOKUP(G1180,'Jobs to Benchmark'!#REF!,1,FALSE),"")</f>
        <v/>
      </c>
    </row>
    <row r="1181" spans="9:9" x14ac:dyDescent="0.3">
      <c r="I1181" s="29" t="str">
        <f>IFERROR(VLOOKUP(G1181,'Jobs to Benchmark'!#REF!,1,FALSE),"")</f>
        <v/>
      </c>
    </row>
    <row r="1182" spans="9:9" x14ac:dyDescent="0.3">
      <c r="I1182" s="29" t="str">
        <f>IFERROR(VLOOKUP(G1182,'Jobs to Benchmark'!#REF!,1,FALSE),"")</f>
        <v/>
      </c>
    </row>
    <row r="1183" spans="9:9" x14ac:dyDescent="0.3">
      <c r="I1183" s="29" t="str">
        <f>IFERROR(VLOOKUP(G1183,'Jobs to Benchmark'!#REF!,1,FALSE),"")</f>
        <v/>
      </c>
    </row>
    <row r="1184" spans="9:9" x14ac:dyDescent="0.3">
      <c r="I1184" s="29" t="str">
        <f>IFERROR(VLOOKUP(G1184,'Jobs to Benchmark'!#REF!,1,FALSE),"")</f>
        <v/>
      </c>
    </row>
    <row r="1185" spans="9:9" x14ac:dyDescent="0.3">
      <c r="I1185" s="29" t="str">
        <f>IFERROR(VLOOKUP(G1185,'Jobs to Benchmark'!#REF!,1,FALSE),"")</f>
        <v/>
      </c>
    </row>
    <row r="1186" spans="9:9" x14ac:dyDescent="0.3">
      <c r="I1186" s="29" t="str">
        <f>IFERROR(VLOOKUP(G1186,'Jobs to Benchmark'!#REF!,1,FALSE),"")</f>
        <v/>
      </c>
    </row>
    <row r="1187" spans="9:9" x14ac:dyDescent="0.3">
      <c r="I1187" s="29" t="str">
        <f>IFERROR(VLOOKUP(G1187,'Jobs to Benchmark'!#REF!,1,FALSE),"")</f>
        <v/>
      </c>
    </row>
    <row r="1188" spans="9:9" x14ac:dyDescent="0.3">
      <c r="I1188" s="29" t="str">
        <f>IFERROR(VLOOKUP(G1188,'Jobs to Benchmark'!#REF!,1,FALSE),"")</f>
        <v/>
      </c>
    </row>
    <row r="1189" spans="9:9" x14ac:dyDescent="0.3">
      <c r="I1189" s="29" t="str">
        <f>IFERROR(VLOOKUP(G1189,'Jobs to Benchmark'!#REF!,1,FALSE),"")</f>
        <v/>
      </c>
    </row>
    <row r="1190" spans="9:9" x14ac:dyDescent="0.3">
      <c r="I1190" s="29" t="str">
        <f>IFERROR(VLOOKUP(G1190,'Jobs to Benchmark'!#REF!,1,FALSE),"")</f>
        <v/>
      </c>
    </row>
    <row r="1191" spans="9:9" x14ac:dyDescent="0.3">
      <c r="I1191" s="29" t="str">
        <f>IFERROR(VLOOKUP(G1191,'Jobs to Benchmark'!#REF!,1,FALSE),"")</f>
        <v/>
      </c>
    </row>
    <row r="1192" spans="9:9" x14ac:dyDescent="0.3">
      <c r="I1192" s="29" t="str">
        <f>IFERROR(VLOOKUP(G1192,'Jobs to Benchmark'!#REF!,1,FALSE),"")</f>
        <v/>
      </c>
    </row>
    <row r="1193" spans="9:9" x14ac:dyDescent="0.3">
      <c r="I1193" s="29" t="str">
        <f>IFERROR(VLOOKUP(G1193,'Jobs to Benchmark'!#REF!,1,FALSE),"")</f>
        <v/>
      </c>
    </row>
    <row r="1194" spans="9:9" x14ac:dyDescent="0.3">
      <c r="I1194" s="29" t="str">
        <f>IFERROR(VLOOKUP(G1194,'Jobs to Benchmark'!#REF!,1,FALSE),"")</f>
        <v/>
      </c>
    </row>
    <row r="1195" spans="9:9" x14ac:dyDescent="0.3">
      <c r="I1195" s="29" t="str">
        <f>IFERROR(VLOOKUP(G1195,'Jobs to Benchmark'!#REF!,1,FALSE),"")</f>
        <v/>
      </c>
    </row>
    <row r="1196" spans="9:9" x14ac:dyDescent="0.3">
      <c r="I1196" s="29" t="str">
        <f>IFERROR(VLOOKUP(G1196,'Jobs to Benchmark'!#REF!,1,FALSE),"")</f>
        <v/>
      </c>
    </row>
    <row r="1197" spans="9:9" x14ac:dyDescent="0.3">
      <c r="I1197" s="29" t="str">
        <f>IFERROR(VLOOKUP(G1197,'Jobs to Benchmark'!#REF!,1,FALSE),"")</f>
        <v/>
      </c>
    </row>
    <row r="1198" spans="9:9" x14ac:dyDescent="0.3">
      <c r="I1198" s="29" t="str">
        <f>IFERROR(VLOOKUP(G1198,'Jobs to Benchmark'!#REF!,1,FALSE),"")</f>
        <v/>
      </c>
    </row>
    <row r="1199" spans="9:9" x14ac:dyDescent="0.3">
      <c r="I1199" s="29" t="str">
        <f>IFERROR(VLOOKUP(G1199,'Jobs to Benchmark'!#REF!,1,FALSE),"")</f>
        <v/>
      </c>
    </row>
    <row r="1200" spans="9:9" x14ac:dyDescent="0.3">
      <c r="I1200" s="29" t="str">
        <f>IFERROR(VLOOKUP(G1200,'Jobs to Benchmark'!#REF!,1,FALSE),"")</f>
        <v/>
      </c>
    </row>
    <row r="1201" spans="9:9" x14ac:dyDescent="0.3">
      <c r="I1201" s="29" t="str">
        <f>IFERROR(VLOOKUP(G1201,'Jobs to Benchmark'!#REF!,1,FALSE),"")</f>
        <v/>
      </c>
    </row>
    <row r="1202" spans="9:9" x14ac:dyDescent="0.3">
      <c r="I1202" s="29" t="str">
        <f>IFERROR(VLOOKUP(G1202,'Jobs to Benchmark'!#REF!,1,FALSE),"")</f>
        <v/>
      </c>
    </row>
    <row r="1203" spans="9:9" x14ac:dyDescent="0.3">
      <c r="I1203" s="29" t="str">
        <f>IFERROR(VLOOKUP(G1203,'Jobs to Benchmark'!#REF!,1,FALSE),"")</f>
        <v/>
      </c>
    </row>
    <row r="1204" spans="9:9" x14ac:dyDescent="0.3">
      <c r="I1204" s="29" t="str">
        <f>IFERROR(VLOOKUP(G1204,'Jobs to Benchmark'!#REF!,1,FALSE),"")</f>
        <v/>
      </c>
    </row>
    <row r="1205" spans="9:9" x14ac:dyDescent="0.3">
      <c r="I1205" s="29" t="str">
        <f>IFERROR(VLOOKUP(G1205,'Jobs to Benchmark'!#REF!,1,FALSE),"")</f>
        <v/>
      </c>
    </row>
    <row r="1206" spans="9:9" x14ac:dyDescent="0.3">
      <c r="I1206" s="29" t="str">
        <f>IFERROR(VLOOKUP(G1206,'Jobs to Benchmark'!#REF!,1,FALSE),"")</f>
        <v/>
      </c>
    </row>
    <row r="1207" spans="9:9" x14ac:dyDescent="0.3">
      <c r="I1207" s="29" t="str">
        <f>IFERROR(VLOOKUP(G1207,'Jobs to Benchmark'!#REF!,1,FALSE),"")</f>
        <v/>
      </c>
    </row>
    <row r="1208" spans="9:9" x14ac:dyDescent="0.3">
      <c r="I1208" s="29" t="str">
        <f>IFERROR(VLOOKUP(G1208,'Jobs to Benchmark'!#REF!,1,FALSE),"")</f>
        <v/>
      </c>
    </row>
    <row r="1209" spans="9:9" x14ac:dyDescent="0.3">
      <c r="I1209" s="29" t="str">
        <f>IFERROR(VLOOKUP(G1209,'Jobs to Benchmark'!#REF!,1,FALSE),"")</f>
        <v/>
      </c>
    </row>
    <row r="1210" spans="9:9" x14ac:dyDescent="0.3">
      <c r="I1210" s="29" t="str">
        <f>IFERROR(VLOOKUP(G1210,'Jobs to Benchmark'!#REF!,1,FALSE),"")</f>
        <v/>
      </c>
    </row>
    <row r="1211" spans="9:9" x14ac:dyDescent="0.3">
      <c r="I1211" s="29" t="str">
        <f>IFERROR(VLOOKUP(G1211,'Jobs to Benchmark'!#REF!,1,FALSE),"")</f>
        <v/>
      </c>
    </row>
    <row r="1212" spans="9:9" x14ac:dyDescent="0.3">
      <c r="I1212" s="29" t="str">
        <f>IFERROR(VLOOKUP(G1212,'Jobs to Benchmark'!#REF!,1,FALSE),"")</f>
        <v/>
      </c>
    </row>
    <row r="1213" spans="9:9" x14ac:dyDescent="0.3">
      <c r="I1213" s="29" t="str">
        <f>IFERROR(VLOOKUP(G1213,'Jobs to Benchmark'!#REF!,1,FALSE),"")</f>
        <v/>
      </c>
    </row>
    <row r="1214" spans="9:9" x14ac:dyDescent="0.3">
      <c r="I1214" s="29" t="str">
        <f>IFERROR(VLOOKUP(G1214,'Jobs to Benchmark'!#REF!,1,FALSE),"")</f>
        <v/>
      </c>
    </row>
    <row r="1215" spans="9:9" x14ac:dyDescent="0.3">
      <c r="I1215" s="29" t="str">
        <f>IFERROR(VLOOKUP(G1215,'Jobs to Benchmark'!#REF!,1,FALSE),"")</f>
        <v/>
      </c>
    </row>
    <row r="1216" spans="9:9" x14ac:dyDescent="0.3">
      <c r="I1216" s="29" t="str">
        <f>IFERROR(VLOOKUP(G1216,'Jobs to Benchmark'!#REF!,1,FALSE),"")</f>
        <v/>
      </c>
    </row>
    <row r="1217" spans="9:9" x14ac:dyDescent="0.3">
      <c r="I1217" s="29" t="str">
        <f>IFERROR(VLOOKUP(G1217,'Jobs to Benchmark'!#REF!,1,FALSE),"")</f>
        <v/>
      </c>
    </row>
    <row r="1218" spans="9:9" x14ac:dyDescent="0.3">
      <c r="I1218" s="29" t="str">
        <f>IFERROR(VLOOKUP(G1218,'Jobs to Benchmark'!#REF!,1,FALSE),"")</f>
        <v/>
      </c>
    </row>
    <row r="1219" spans="9:9" x14ac:dyDescent="0.3">
      <c r="I1219" s="29" t="str">
        <f>IFERROR(VLOOKUP(G1219,'Jobs to Benchmark'!#REF!,1,FALSE),"")</f>
        <v/>
      </c>
    </row>
    <row r="1220" spans="9:9" x14ac:dyDescent="0.3">
      <c r="I1220" s="29" t="str">
        <f>IFERROR(VLOOKUP(G1220,'Jobs to Benchmark'!#REF!,1,FALSE),"")</f>
        <v/>
      </c>
    </row>
    <row r="1221" spans="9:9" x14ac:dyDescent="0.3">
      <c r="I1221" s="29" t="str">
        <f>IFERROR(VLOOKUP(G1221,'Jobs to Benchmark'!#REF!,1,FALSE),"")</f>
        <v/>
      </c>
    </row>
    <row r="1222" spans="9:9" x14ac:dyDescent="0.3">
      <c r="I1222" s="29" t="str">
        <f>IFERROR(VLOOKUP(G1222,'Jobs to Benchmark'!#REF!,1,FALSE),"")</f>
        <v/>
      </c>
    </row>
    <row r="1223" spans="9:9" x14ac:dyDescent="0.3">
      <c r="I1223" s="29" t="str">
        <f>IFERROR(VLOOKUP(G1223,'Jobs to Benchmark'!#REF!,1,FALSE),"")</f>
        <v/>
      </c>
    </row>
    <row r="1224" spans="9:9" x14ac:dyDescent="0.3">
      <c r="I1224" s="29" t="str">
        <f>IFERROR(VLOOKUP(G1224,'Jobs to Benchmark'!#REF!,1,FALSE),"")</f>
        <v/>
      </c>
    </row>
    <row r="1225" spans="9:9" x14ac:dyDescent="0.3">
      <c r="I1225" s="29" t="str">
        <f>IFERROR(VLOOKUP(G1225,'Jobs to Benchmark'!#REF!,1,FALSE),"")</f>
        <v/>
      </c>
    </row>
    <row r="1226" spans="9:9" x14ac:dyDescent="0.3">
      <c r="I1226" s="29" t="str">
        <f>IFERROR(VLOOKUP(G1226,'Jobs to Benchmark'!#REF!,1,FALSE),"")</f>
        <v/>
      </c>
    </row>
    <row r="1227" spans="9:9" x14ac:dyDescent="0.3">
      <c r="I1227" s="29" t="str">
        <f>IFERROR(VLOOKUP(G1227,'Jobs to Benchmark'!#REF!,1,FALSE),"")</f>
        <v/>
      </c>
    </row>
    <row r="1228" spans="9:9" x14ac:dyDescent="0.3">
      <c r="I1228" s="29" t="str">
        <f>IFERROR(VLOOKUP(G1228,'Jobs to Benchmark'!#REF!,1,FALSE),"")</f>
        <v/>
      </c>
    </row>
    <row r="1229" spans="9:9" x14ac:dyDescent="0.3">
      <c r="I1229" s="29" t="str">
        <f>IFERROR(VLOOKUP(G1229,'Jobs to Benchmark'!#REF!,1,FALSE),"")</f>
        <v/>
      </c>
    </row>
    <row r="1230" spans="9:9" x14ac:dyDescent="0.3">
      <c r="I1230" s="29" t="str">
        <f>IFERROR(VLOOKUP(G1230,'Jobs to Benchmark'!#REF!,1,FALSE),"")</f>
        <v/>
      </c>
    </row>
    <row r="1231" spans="9:9" x14ac:dyDescent="0.3">
      <c r="I1231" s="29" t="str">
        <f>IFERROR(VLOOKUP(G1231,'Jobs to Benchmark'!#REF!,1,FALSE),"")</f>
        <v/>
      </c>
    </row>
    <row r="1232" spans="9:9" x14ac:dyDescent="0.3">
      <c r="I1232" s="29" t="str">
        <f>IFERROR(VLOOKUP(G1232,'Jobs to Benchmark'!#REF!,1,FALSE),"")</f>
        <v/>
      </c>
    </row>
    <row r="1233" spans="9:9" x14ac:dyDescent="0.3">
      <c r="I1233" s="29" t="str">
        <f>IFERROR(VLOOKUP(G1233,'Jobs to Benchmark'!#REF!,1,FALSE),"")</f>
        <v/>
      </c>
    </row>
    <row r="1234" spans="9:9" x14ac:dyDescent="0.3">
      <c r="I1234" s="29" t="str">
        <f>IFERROR(VLOOKUP(G1234,'Jobs to Benchmark'!#REF!,1,FALSE),"")</f>
        <v/>
      </c>
    </row>
    <row r="1235" spans="9:9" x14ac:dyDescent="0.3">
      <c r="I1235" s="29" t="str">
        <f>IFERROR(VLOOKUP(G1235,'Jobs to Benchmark'!#REF!,1,FALSE),"")</f>
        <v/>
      </c>
    </row>
    <row r="1236" spans="9:9" x14ac:dyDescent="0.3">
      <c r="I1236" s="29" t="str">
        <f>IFERROR(VLOOKUP(G1236,'Jobs to Benchmark'!#REF!,1,FALSE),"")</f>
        <v/>
      </c>
    </row>
    <row r="1237" spans="9:9" x14ac:dyDescent="0.3">
      <c r="I1237" s="29" t="str">
        <f>IFERROR(VLOOKUP(G1237,'Jobs to Benchmark'!#REF!,1,FALSE),"")</f>
        <v/>
      </c>
    </row>
    <row r="1238" spans="9:9" x14ac:dyDescent="0.3">
      <c r="I1238" s="29" t="str">
        <f>IFERROR(VLOOKUP(G1238,'Jobs to Benchmark'!#REF!,1,FALSE),"")</f>
        <v/>
      </c>
    </row>
    <row r="1239" spans="9:9" x14ac:dyDescent="0.3">
      <c r="I1239" s="29" t="str">
        <f>IFERROR(VLOOKUP(G1239,'Jobs to Benchmark'!#REF!,1,FALSE),"")</f>
        <v/>
      </c>
    </row>
    <row r="1240" spans="9:9" x14ac:dyDescent="0.3">
      <c r="I1240" s="29" t="str">
        <f>IFERROR(VLOOKUP(G1240,'Jobs to Benchmark'!#REF!,1,FALSE),"")</f>
        <v/>
      </c>
    </row>
    <row r="1241" spans="9:9" x14ac:dyDescent="0.3">
      <c r="I1241" s="29" t="str">
        <f>IFERROR(VLOOKUP(G1241,'Jobs to Benchmark'!#REF!,1,FALSE),"")</f>
        <v/>
      </c>
    </row>
    <row r="1242" spans="9:9" x14ac:dyDescent="0.3">
      <c r="I1242" s="29" t="str">
        <f>IFERROR(VLOOKUP(G1242,'Jobs to Benchmark'!#REF!,1,FALSE),"")</f>
        <v/>
      </c>
    </row>
    <row r="1243" spans="9:9" x14ac:dyDescent="0.3">
      <c r="I1243" s="29" t="str">
        <f>IFERROR(VLOOKUP(G1243,'Jobs to Benchmark'!#REF!,1,FALSE),"")</f>
        <v/>
      </c>
    </row>
    <row r="1244" spans="9:9" x14ac:dyDescent="0.3">
      <c r="I1244" s="29" t="str">
        <f>IFERROR(VLOOKUP(G1244,'Jobs to Benchmark'!#REF!,1,FALSE),"")</f>
        <v/>
      </c>
    </row>
    <row r="1245" spans="9:9" x14ac:dyDescent="0.3">
      <c r="I1245" s="29" t="str">
        <f>IFERROR(VLOOKUP(G1245,'Jobs to Benchmark'!#REF!,1,FALSE),"")</f>
        <v/>
      </c>
    </row>
    <row r="1246" spans="9:9" x14ac:dyDescent="0.3">
      <c r="I1246" s="29" t="str">
        <f>IFERROR(VLOOKUP(G1246,'Jobs to Benchmark'!#REF!,1,FALSE),"")</f>
        <v/>
      </c>
    </row>
    <row r="1247" spans="9:9" x14ac:dyDescent="0.3">
      <c r="I1247" s="29" t="str">
        <f>IFERROR(VLOOKUP(G1247,'Jobs to Benchmark'!#REF!,1,FALSE),"")</f>
        <v/>
      </c>
    </row>
    <row r="1248" spans="9:9" x14ac:dyDescent="0.3">
      <c r="I1248" s="29" t="str">
        <f>IFERROR(VLOOKUP(G1248,'Jobs to Benchmark'!#REF!,1,FALSE),"")</f>
        <v/>
      </c>
    </row>
    <row r="1249" spans="9:9" x14ac:dyDescent="0.3">
      <c r="I1249" s="29" t="str">
        <f>IFERROR(VLOOKUP(G1249,'Jobs to Benchmark'!#REF!,1,FALSE),"")</f>
        <v/>
      </c>
    </row>
    <row r="1250" spans="9:9" x14ac:dyDescent="0.3">
      <c r="I1250" s="29" t="str">
        <f>IFERROR(VLOOKUP(G1250,'Jobs to Benchmark'!#REF!,1,FALSE),"")</f>
        <v/>
      </c>
    </row>
    <row r="1251" spans="9:9" x14ac:dyDescent="0.3">
      <c r="I1251" s="29" t="str">
        <f>IFERROR(VLOOKUP(G1251,'Jobs to Benchmark'!#REF!,1,FALSE),"")</f>
        <v/>
      </c>
    </row>
    <row r="1252" spans="9:9" x14ac:dyDescent="0.3">
      <c r="I1252" s="29" t="str">
        <f>IFERROR(VLOOKUP(G1252,'Jobs to Benchmark'!#REF!,1,FALSE),"")</f>
        <v/>
      </c>
    </row>
    <row r="1253" spans="9:9" x14ac:dyDescent="0.3">
      <c r="I1253" s="29" t="str">
        <f>IFERROR(VLOOKUP(G1253,'Jobs to Benchmark'!#REF!,1,FALSE),"")</f>
        <v/>
      </c>
    </row>
    <row r="1254" spans="9:9" x14ac:dyDescent="0.3">
      <c r="I1254" s="29" t="str">
        <f>IFERROR(VLOOKUP(G1254,'Jobs to Benchmark'!#REF!,1,FALSE),"")</f>
        <v/>
      </c>
    </row>
    <row r="1255" spans="9:9" x14ac:dyDescent="0.3">
      <c r="I1255" s="29" t="str">
        <f>IFERROR(VLOOKUP(G1255,'Jobs to Benchmark'!#REF!,1,FALSE),"")</f>
        <v/>
      </c>
    </row>
    <row r="1256" spans="9:9" x14ac:dyDescent="0.3">
      <c r="I1256" s="29" t="str">
        <f>IFERROR(VLOOKUP(G1256,'Jobs to Benchmark'!#REF!,1,FALSE),"")</f>
        <v/>
      </c>
    </row>
    <row r="1257" spans="9:9" x14ac:dyDescent="0.3">
      <c r="I1257" s="29" t="str">
        <f>IFERROR(VLOOKUP(G1257,'Jobs to Benchmark'!#REF!,1,FALSE),"")</f>
        <v/>
      </c>
    </row>
    <row r="1258" spans="9:9" x14ac:dyDescent="0.3">
      <c r="I1258" s="29" t="str">
        <f>IFERROR(VLOOKUP(G1258,'Jobs to Benchmark'!#REF!,1,FALSE),"")</f>
        <v/>
      </c>
    </row>
    <row r="1259" spans="9:9" x14ac:dyDescent="0.3">
      <c r="I1259" s="29" t="str">
        <f>IFERROR(VLOOKUP(G1259,'Jobs to Benchmark'!#REF!,1,FALSE),"")</f>
        <v/>
      </c>
    </row>
    <row r="1260" spans="9:9" x14ac:dyDescent="0.3">
      <c r="I1260" s="29" t="str">
        <f>IFERROR(VLOOKUP(G1260,'Jobs to Benchmark'!#REF!,1,FALSE),"")</f>
        <v/>
      </c>
    </row>
    <row r="1261" spans="9:9" x14ac:dyDescent="0.3">
      <c r="I1261" s="29" t="str">
        <f>IFERROR(VLOOKUP(G1261,'Jobs to Benchmark'!#REF!,1,FALSE),"")</f>
        <v/>
      </c>
    </row>
    <row r="1262" spans="9:9" x14ac:dyDescent="0.3">
      <c r="I1262" s="29" t="str">
        <f>IFERROR(VLOOKUP(G1262,'Jobs to Benchmark'!#REF!,1,FALSE),"")</f>
        <v/>
      </c>
    </row>
    <row r="1263" spans="9:9" x14ac:dyDescent="0.3">
      <c r="I1263" s="29" t="str">
        <f>IFERROR(VLOOKUP(G1263,'Jobs to Benchmark'!#REF!,1,FALSE),"")</f>
        <v/>
      </c>
    </row>
    <row r="1264" spans="9:9" x14ac:dyDescent="0.3">
      <c r="I1264" s="29" t="str">
        <f>IFERROR(VLOOKUP(G1264,'Jobs to Benchmark'!#REF!,1,FALSE),"")</f>
        <v/>
      </c>
    </row>
    <row r="1265" spans="9:9" x14ac:dyDescent="0.3">
      <c r="I1265" s="29" t="str">
        <f>IFERROR(VLOOKUP(G1265,'Jobs to Benchmark'!#REF!,1,FALSE),"")</f>
        <v/>
      </c>
    </row>
    <row r="1266" spans="9:9" x14ac:dyDescent="0.3">
      <c r="I1266" s="29" t="str">
        <f>IFERROR(VLOOKUP(G1266,'Jobs to Benchmark'!#REF!,1,FALSE),"")</f>
        <v/>
      </c>
    </row>
    <row r="1267" spans="9:9" x14ac:dyDescent="0.3">
      <c r="I1267" s="29" t="str">
        <f>IFERROR(VLOOKUP(G1267,'Jobs to Benchmark'!#REF!,1,FALSE),"")</f>
        <v/>
      </c>
    </row>
    <row r="1268" spans="9:9" x14ac:dyDescent="0.3">
      <c r="I1268" s="29" t="str">
        <f>IFERROR(VLOOKUP(G1268,'Jobs to Benchmark'!#REF!,1,FALSE),"")</f>
        <v/>
      </c>
    </row>
    <row r="1269" spans="9:9" x14ac:dyDescent="0.3">
      <c r="I1269" s="29" t="str">
        <f>IFERROR(VLOOKUP(G1269,'Jobs to Benchmark'!#REF!,1,FALSE),"")</f>
        <v/>
      </c>
    </row>
    <row r="1270" spans="9:9" x14ac:dyDescent="0.3">
      <c r="I1270" s="29" t="str">
        <f>IFERROR(VLOOKUP(G1270,'Jobs to Benchmark'!#REF!,1,FALSE),"")</f>
        <v/>
      </c>
    </row>
    <row r="1271" spans="9:9" x14ac:dyDescent="0.3">
      <c r="I1271" s="29" t="str">
        <f>IFERROR(VLOOKUP(G1271,'Jobs to Benchmark'!#REF!,1,FALSE),"")</f>
        <v/>
      </c>
    </row>
    <row r="1272" spans="9:9" x14ac:dyDescent="0.3">
      <c r="I1272" s="29" t="str">
        <f>IFERROR(VLOOKUP(G1272,'Jobs to Benchmark'!#REF!,1,FALSE),"")</f>
        <v/>
      </c>
    </row>
    <row r="1273" spans="9:9" x14ac:dyDescent="0.3">
      <c r="I1273" s="29" t="str">
        <f>IFERROR(VLOOKUP(G1273,'Jobs to Benchmark'!#REF!,1,FALSE),"")</f>
        <v/>
      </c>
    </row>
    <row r="1274" spans="9:9" x14ac:dyDescent="0.3">
      <c r="I1274" s="29" t="str">
        <f>IFERROR(VLOOKUP(G1274,'Jobs to Benchmark'!#REF!,1,FALSE),"")</f>
        <v/>
      </c>
    </row>
    <row r="1275" spans="9:9" x14ac:dyDescent="0.3">
      <c r="I1275" s="29" t="str">
        <f>IFERROR(VLOOKUP(G1275,'Jobs to Benchmark'!#REF!,1,FALSE),"")</f>
        <v/>
      </c>
    </row>
    <row r="1276" spans="9:9" x14ac:dyDescent="0.3">
      <c r="I1276" s="29" t="str">
        <f>IFERROR(VLOOKUP(G1276,'Jobs to Benchmark'!#REF!,1,FALSE),"")</f>
        <v/>
      </c>
    </row>
    <row r="1277" spans="9:9" x14ac:dyDescent="0.3">
      <c r="I1277" s="29" t="str">
        <f>IFERROR(VLOOKUP(G1277,'Jobs to Benchmark'!#REF!,1,FALSE),"")</f>
        <v/>
      </c>
    </row>
    <row r="1278" spans="9:9" x14ac:dyDescent="0.3">
      <c r="I1278" s="29" t="str">
        <f>IFERROR(VLOOKUP(G1278,'Jobs to Benchmark'!#REF!,1,FALSE),"")</f>
        <v/>
      </c>
    </row>
    <row r="1279" spans="9:9" x14ac:dyDescent="0.3">
      <c r="I1279" s="29" t="str">
        <f>IFERROR(VLOOKUP(G1279,'Jobs to Benchmark'!#REF!,1,FALSE),"")</f>
        <v/>
      </c>
    </row>
    <row r="1280" spans="9:9" x14ac:dyDescent="0.3">
      <c r="I1280" s="29" t="str">
        <f>IFERROR(VLOOKUP(G1280,'Jobs to Benchmark'!#REF!,1,FALSE),"")</f>
        <v/>
      </c>
    </row>
    <row r="1281" spans="9:9" x14ac:dyDescent="0.3">
      <c r="I1281" s="29" t="str">
        <f>IFERROR(VLOOKUP(G1281,'Jobs to Benchmark'!#REF!,1,FALSE),"")</f>
        <v/>
      </c>
    </row>
    <row r="1282" spans="9:9" x14ac:dyDescent="0.3">
      <c r="I1282" s="29" t="str">
        <f>IFERROR(VLOOKUP(G1282,'Jobs to Benchmark'!#REF!,1,FALSE),"")</f>
        <v/>
      </c>
    </row>
    <row r="1283" spans="9:9" x14ac:dyDescent="0.3">
      <c r="I1283" s="29" t="str">
        <f>IFERROR(VLOOKUP(G1283,'Jobs to Benchmark'!#REF!,1,FALSE),"")</f>
        <v/>
      </c>
    </row>
    <row r="1284" spans="9:9" x14ac:dyDescent="0.3">
      <c r="I1284" s="29" t="str">
        <f>IFERROR(VLOOKUP(G1284,'Jobs to Benchmark'!#REF!,1,FALSE),"")</f>
        <v/>
      </c>
    </row>
    <row r="1285" spans="9:9" x14ac:dyDescent="0.3">
      <c r="I1285" s="29" t="str">
        <f>IFERROR(VLOOKUP(G1285,'Jobs to Benchmark'!#REF!,1,FALSE),"")</f>
        <v/>
      </c>
    </row>
    <row r="1286" spans="9:9" x14ac:dyDescent="0.3">
      <c r="I1286" s="29" t="str">
        <f>IFERROR(VLOOKUP(G1286,'Jobs to Benchmark'!#REF!,1,FALSE),"")</f>
        <v/>
      </c>
    </row>
    <row r="1287" spans="9:9" x14ac:dyDescent="0.3">
      <c r="I1287" s="29" t="str">
        <f>IFERROR(VLOOKUP(G1287,'Jobs to Benchmark'!#REF!,1,FALSE),"")</f>
        <v/>
      </c>
    </row>
    <row r="1288" spans="9:9" x14ac:dyDescent="0.3">
      <c r="I1288" s="29" t="str">
        <f>IFERROR(VLOOKUP(G1288,'Jobs to Benchmark'!#REF!,1,FALSE),"")</f>
        <v/>
      </c>
    </row>
    <row r="1289" spans="9:9" x14ac:dyDescent="0.3">
      <c r="I1289" s="29" t="str">
        <f>IFERROR(VLOOKUP(G1289,'Jobs to Benchmark'!#REF!,1,FALSE),"")</f>
        <v/>
      </c>
    </row>
    <row r="1290" spans="9:9" x14ac:dyDescent="0.3">
      <c r="I1290" s="29" t="str">
        <f>IFERROR(VLOOKUP(G1290,'Jobs to Benchmark'!#REF!,1,FALSE),"")</f>
        <v/>
      </c>
    </row>
    <row r="1291" spans="9:9" x14ac:dyDescent="0.3">
      <c r="I1291" s="29" t="str">
        <f>IFERROR(VLOOKUP(G1291,'Jobs to Benchmark'!#REF!,1,FALSE),"")</f>
        <v/>
      </c>
    </row>
    <row r="1292" spans="9:9" x14ac:dyDescent="0.3">
      <c r="I1292" s="29" t="str">
        <f>IFERROR(VLOOKUP(G1292,'Jobs to Benchmark'!#REF!,1,FALSE),"")</f>
        <v/>
      </c>
    </row>
    <row r="1293" spans="9:9" x14ac:dyDescent="0.3">
      <c r="I1293" s="29" t="str">
        <f>IFERROR(VLOOKUP(G1293,'Jobs to Benchmark'!#REF!,1,FALSE),"")</f>
        <v/>
      </c>
    </row>
    <row r="1294" spans="9:9" x14ac:dyDescent="0.3">
      <c r="I1294" s="29" t="str">
        <f>IFERROR(VLOOKUP(G1294,'Jobs to Benchmark'!#REF!,1,FALSE),"")</f>
        <v/>
      </c>
    </row>
    <row r="1295" spans="9:9" x14ac:dyDescent="0.3">
      <c r="I1295" s="29" t="str">
        <f>IFERROR(VLOOKUP(G1295,'Jobs to Benchmark'!#REF!,1,FALSE),"")</f>
        <v/>
      </c>
    </row>
    <row r="1296" spans="9:9" x14ac:dyDescent="0.3">
      <c r="I1296" s="29" t="str">
        <f>IFERROR(VLOOKUP(G1296,'Jobs to Benchmark'!#REF!,1,FALSE),"")</f>
        <v/>
      </c>
    </row>
    <row r="1297" spans="9:9" x14ac:dyDescent="0.3">
      <c r="I1297" s="29" t="str">
        <f>IFERROR(VLOOKUP(G1297,'Jobs to Benchmark'!#REF!,1,FALSE),"")</f>
        <v/>
      </c>
    </row>
    <row r="1298" spans="9:9" x14ac:dyDescent="0.3">
      <c r="I1298" s="29" t="str">
        <f>IFERROR(VLOOKUP(G1298,'Jobs to Benchmark'!#REF!,1,FALSE),"")</f>
        <v/>
      </c>
    </row>
    <row r="1299" spans="9:9" x14ac:dyDescent="0.3">
      <c r="I1299" s="29" t="str">
        <f>IFERROR(VLOOKUP(G1299,'Jobs to Benchmark'!#REF!,1,FALSE),"")</f>
        <v/>
      </c>
    </row>
    <row r="1300" spans="9:9" x14ac:dyDescent="0.3">
      <c r="I1300" s="29" t="str">
        <f>IFERROR(VLOOKUP(G1300,'Jobs to Benchmark'!#REF!,1,FALSE),"")</f>
        <v/>
      </c>
    </row>
    <row r="1301" spans="9:9" x14ac:dyDescent="0.3">
      <c r="I1301" s="29" t="str">
        <f>IFERROR(VLOOKUP(G1301,'Jobs to Benchmark'!#REF!,1,FALSE),"")</f>
        <v/>
      </c>
    </row>
    <row r="1302" spans="9:9" x14ac:dyDescent="0.3">
      <c r="I1302" s="29" t="str">
        <f>IFERROR(VLOOKUP(G1302,'Jobs to Benchmark'!#REF!,1,FALSE),"")</f>
        <v/>
      </c>
    </row>
    <row r="1303" spans="9:9" x14ac:dyDescent="0.3">
      <c r="I1303" s="29" t="str">
        <f>IFERROR(VLOOKUP(G1303,'Jobs to Benchmark'!#REF!,1,FALSE),"")</f>
        <v/>
      </c>
    </row>
    <row r="1304" spans="9:9" x14ac:dyDescent="0.3">
      <c r="I1304" s="29" t="str">
        <f>IFERROR(VLOOKUP(G1304,'Jobs to Benchmark'!#REF!,1,FALSE),"")</f>
        <v/>
      </c>
    </row>
    <row r="1305" spans="9:9" x14ac:dyDescent="0.3">
      <c r="I1305" s="29" t="str">
        <f>IFERROR(VLOOKUP(G1305,'Jobs to Benchmark'!#REF!,1,FALSE),"")</f>
        <v/>
      </c>
    </row>
    <row r="1306" spans="9:9" x14ac:dyDescent="0.3">
      <c r="I1306" s="29" t="str">
        <f>IFERROR(VLOOKUP(G1306,'Jobs to Benchmark'!#REF!,1,FALSE),"")</f>
        <v/>
      </c>
    </row>
    <row r="1307" spans="9:9" x14ac:dyDescent="0.3">
      <c r="I1307" s="29" t="str">
        <f>IFERROR(VLOOKUP(G1307,'Jobs to Benchmark'!#REF!,1,FALSE),"")</f>
        <v/>
      </c>
    </row>
    <row r="1308" spans="9:9" x14ac:dyDescent="0.3">
      <c r="I1308" s="29" t="str">
        <f>IFERROR(VLOOKUP(G1308,'Jobs to Benchmark'!#REF!,1,FALSE),"")</f>
        <v/>
      </c>
    </row>
    <row r="1309" spans="9:9" x14ac:dyDescent="0.3">
      <c r="I1309" s="29" t="str">
        <f>IFERROR(VLOOKUP(G1309,'Jobs to Benchmark'!#REF!,1,FALSE),"")</f>
        <v/>
      </c>
    </row>
    <row r="1310" spans="9:9" x14ac:dyDescent="0.3">
      <c r="I1310" s="29" t="str">
        <f>IFERROR(VLOOKUP(G1310,'Jobs to Benchmark'!#REF!,1,FALSE),"")</f>
        <v/>
      </c>
    </row>
    <row r="1311" spans="9:9" x14ac:dyDescent="0.3">
      <c r="I1311" s="29" t="str">
        <f>IFERROR(VLOOKUP(G1311,'Jobs to Benchmark'!#REF!,1,FALSE),"")</f>
        <v/>
      </c>
    </row>
    <row r="1312" spans="9:9" x14ac:dyDescent="0.3">
      <c r="I1312" s="29" t="str">
        <f>IFERROR(VLOOKUP(G1312,'Jobs to Benchmark'!#REF!,1,FALSE),"")</f>
        <v/>
      </c>
    </row>
    <row r="1313" spans="9:9" x14ac:dyDescent="0.3">
      <c r="I1313" s="29" t="str">
        <f>IFERROR(VLOOKUP(G1313,'Jobs to Benchmark'!#REF!,1,FALSE),"")</f>
        <v/>
      </c>
    </row>
    <row r="1314" spans="9:9" x14ac:dyDescent="0.3">
      <c r="I1314" s="29" t="str">
        <f>IFERROR(VLOOKUP(G1314,'Jobs to Benchmark'!#REF!,1,FALSE),"")</f>
        <v/>
      </c>
    </row>
    <row r="1315" spans="9:9" x14ac:dyDescent="0.3">
      <c r="I1315" s="29" t="str">
        <f>IFERROR(VLOOKUP(G1315,'Jobs to Benchmark'!#REF!,1,FALSE),"")</f>
        <v/>
      </c>
    </row>
    <row r="1316" spans="9:9" x14ac:dyDescent="0.3">
      <c r="I1316" s="29" t="str">
        <f>IFERROR(VLOOKUP(G1316,'Jobs to Benchmark'!#REF!,1,FALSE),"")</f>
        <v/>
      </c>
    </row>
    <row r="1317" spans="9:9" x14ac:dyDescent="0.3">
      <c r="I1317" s="29" t="str">
        <f>IFERROR(VLOOKUP(G1317,'Jobs to Benchmark'!#REF!,1,FALSE),"")</f>
        <v/>
      </c>
    </row>
    <row r="1318" spans="9:9" x14ac:dyDescent="0.3">
      <c r="I1318" s="29" t="str">
        <f>IFERROR(VLOOKUP(G1318,'Jobs to Benchmark'!#REF!,1,FALSE),"")</f>
        <v/>
      </c>
    </row>
    <row r="1319" spans="9:9" x14ac:dyDescent="0.3">
      <c r="I1319" s="29" t="str">
        <f>IFERROR(VLOOKUP(G1319,'Jobs to Benchmark'!#REF!,1,FALSE),"")</f>
        <v/>
      </c>
    </row>
    <row r="1320" spans="9:9" x14ac:dyDescent="0.3">
      <c r="I1320" s="29" t="str">
        <f>IFERROR(VLOOKUP(G1320,'Jobs to Benchmark'!#REF!,1,FALSE),"")</f>
        <v/>
      </c>
    </row>
    <row r="1321" spans="9:9" x14ac:dyDescent="0.3">
      <c r="I1321" s="29" t="str">
        <f>IFERROR(VLOOKUP(G1321,'Jobs to Benchmark'!#REF!,1,FALSE),"")</f>
        <v/>
      </c>
    </row>
    <row r="1322" spans="9:9" x14ac:dyDescent="0.3">
      <c r="I1322" s="29" t="str">
        <f>IFERROR(VLOOKUP(G1322,'Jobs to Benchmark'!#REF!,1,FALSE),"")</f>
        <v/>
      </c>
    </row>
    <row r="1323" spans="9:9" x14ac:dyDescent="0.3">
      <c r="I1323" s="29" t="str">
        <f>IFERROR(VLOOKUP(G1323,'Jobs to Benchmark'!#REF!,1,FALSE),"")</f>
        <v/>
      </c>
    </row>
    <row r="1324" spans="9:9" x14ac:dyDescent="0.3">
      <c r="I1324" s="29" t="str">
        <f>IFERROR(VLOOKUP(G1324,'Jobs to Benchmark'!#REF!,1,FALSE),"")</f>
        <v/>
      </c>
    </row>
    <row r="1325" spans="9:9" x14ac:dyDescent="0.3">
      <c r="I1325" s="29" t="str">
        <f>IFERROR(VLOOKUP(G1325,'Jobs to Benchmark'!#REF!,1,FALSE),"")</f>
        <v/>
      </c>
    </row>
    <row r="1326" spans="9:9" x14ac:dyDescent="0.3">
      <c r="I1326" s="29" t="str">
        <f>IFERROR(VLOOKUP(G1326,'Jobs to Benchmark'!#REF!,1,FALSE),"")</f>
        <v/>
      </c>
    </row>
    <row r="1327" spans="9:9" x14ac:dyDescent="0.3">
      <c r="I1327" s="29" t="str">
        <f>IFERROR(VLOOKUP(G1327,'Jobs to Benchmark'!#REF!,1,FALSE),"")</f>
        <v/>
      </c>
    </row>
    <row r="1328" spans="9:9" x14ac:dyDescent="0.3">
      <c r="I1328" s="29" t="str">
        <f>IFERROR(VLOOKUP(G1328,'Jobs to Benchmark'!#REF!,1,FALSE),"")</f>
        <v/>
      </c>
    </row>
    <row r="1329" spans="9:9" x14ac:dyDescent="0.3">
      <c r="I1329" s="29" t="str">
        <f>IFERROR(VLOOKUP(G1329,'Jobs to Benchmark'!#REF!,1,FALSE),"")</f>
        <v/>
      </c>
    </row>
    <row r="1330" spans="9:9" x14ac:dyDescent="0.3">
      <c r="I1330" s="29" t="str">
        <f>IFERROR(VLOOKUP(G1330,'Jobs to Benchmark'!#REF!,1,FALSE),"")</f>
        <v/>
      </c>
    </row>
    <row r="1331" spans="9:9" x14ac:dyDescent="0.3">
      <c r="I1331" s="29" t="str">
        <f>IFERROR(VLOOKUP(G1331,'Jobs to Benchmark'!#REF!,1,FALSE),"")</f>
        <v/>
      </c>
    </row>
    <row r="1332" spans="9:9" x14ac:dyDescent="0.3">
      <c r="I1332" s="29" t="str">
        <f>IFERROR(VLOOKUP(G1332,'Jobs to Benchmark'!#REF!,1,FALSE),"")</f>
        <v/>
      </c>
    </row>
    <row r="1333" spans="9:9" x14ac:dyDescent="0.3">
      <c r="I1333" s="29" t="str">
        <f>IFERROR(VLOOKUP(G1333,'Jobs to Benchmark'!#REF!,1,FALSE),"")</f>
        <v/>
      </c>
    </row>
    <row r="1334" spans="9:9" x14ac:dyDescent="0.3">
      <c r="I1334" s="29" t="str">
        <f>IFERROR(VLOOKUP(G1334,'Jobs to Benchmark'!#REF!,1,FALSE),"")</f>
        <v/>
      </c>
    </row>
    <row r="1335" spans="9:9" x14ac:dyDescent="0.3">
      <c r="I1335" s="29" t="str">
        <f>IFERROR(VLOOKUP(G1335,'Jobs to Benchmark'!#REF!,1,FALSE),"")</f>
        <v/>
      </c>
    </row>
    <row r="1336" spans="9:9" x14ac:dyDescent="0.3">
      <c r="I1336" s="29" t="str">
        <f>IFERROR(VLOOKUP(G1336,'Jobs to Benchmark'!#REF!,1,FALSE),"")</f>
        <v/>
      </c>
    </row>
    <row r="1337" spans="9:9" x14ac:dyDescent="0.3">
      <c r="I1337" s="29" t="str">
        <f>IFERROR(VLOOKUP(G1337,'Jobs to Benchmark'!#REF!,1,FALSE),"")</f>
        <v/>
      </c>
    </row>
    <row r="1338" spans="9:9" x14ac:dyDescent="0.3">
      <c r="I1338" s="29" t="str">
        <f>IFERROR(VLOOKUP(G1338,'Jobs to Benchmark'!#REF!,1,FALSE),"")</f>
        <v/>
      </c>
    </row>
    <row r="1339" spans="9:9" x14ac:dyDescent="0.3">
      <c r="I1339" s="29" t="str">
        <f>IFERROR(VLOOKUP(G1339,'Jobs to Benchmark'!#REF!,1,FALSE),"")</f>
        <v/>
      </c>
    </row>
    <row r="1340" spans="9:9" x14ac:dyDescent="0.3">
      <c r="I1340" s="29" t="str">
        <f>IFERROR(VLOOKUP(G1340,'Jobs to Benchmark'!#REF!,1,FALSE),"")</f>
        <v/>
      </c>
    </row>
    <row r="1341" spans="9:9" x14ac:dyDescent="0.3">
      <c r="I1341" s="29" t="str">
        <f>IFERROR(VLOOKUP(G1341,'Jobs to Benchmark'!#REF!,1,FALSE),"")</f>
        <v/>
      </c>
    </row>
    <row r="1342" spans="9:9" x14ac:dyDescent="0.3">
      <c r="I1342" s="29" t="str">
        <f>IFERROR(VLOOKUP(G1342,'Jobs to Benchmark'!#REF!,1,FALSE),"")</f>
        <v/>
      </c>
    </row>
    <row r="1343" spans="9:9" x14ac:dyDescent="0.3">
      <c r="I1343" s="29" t="str">
        <f>IFERROR(VLOOKUP(G1343,'Jobs to Benchmark'!#REF!,1,FALSE),"")</f>
        <v/>
      </c>
    </row>
    <row r="1344" spans="9:9" x14ac:dyDescent="0.3">
      <c r="I1344" s="29" t="str">
        <f>IFERROR(VLOOKUP(G1344,'Jobs to Benchmark'!#REF!,1,FALSE),"")</f>
        <v/>
      </c>
    </row>
    <row r="1345" spans="9:9" x14ac:dyDescent="0.3">
      <c r="I1345" s="29" t="str">
        <f>IFERROR(VLOOKUP(G1345,'Jobs to Benchmark'!#REF!,1,FALSE),"")</f>
        <v/>
      </c>
    </row>
    <row r="1346" spans="9:9" x14ac:dyDescent="0.3">
      <c r="I1346" s="29" t="str">
        <f>IFERROR(VLOOKUP(G1346,'Jobs to Benchmark'!#REF!,1,FALSE),"")</f>
        <v/>
      </c>
    </row>
    <row r="1347" spans="9:9" x14ac:dyDescent="0.3">
      <c r="I1347" s="29" t="str">
        <f>IFERROR(VLOOKUP(G1347,'Jobs to Benchmark'!#REF!,1,FALSE),"")</f>
        <v/>
      </c>
    </row>
    <row r="1348" spans="9:9" x14ac:dyDescent="0.3">
      <c r="I1348" s="29" t="str">
        <f>IFERROR(VLOOKUP(G1348,'Jobs to Benchmark'!#REF!,1,FALSE),"")</f>
        <v/>
      </c>
    </row>
    <row r="1349" spans="9:9" x14ac:dyDescent="0.3">
      <c r="I1349" s="29" t="str">
        <f>IFERROR(VLOOKUP(G1349,'Jobs to Benchmark'!#REF!,1,FALSE),"")</f>
        <v/>
      </c>
    </row>
    <row r="1350" spans="9:9" x14ac:dyDescent="0.3">
      <c r="I1350" s="29" t="str">
        <f>IFERROR(VLOOKUP(G1350,'Jobs to Benchmark'!#REF!,1,FALSE),"")</f>
        <v/>
      </c>
    </row>
    <row r="1351" spans="9:9" x14ac:dyDescent="0.3">
      <c r="I1351" s="29" t="str">
        <f>IFERROR(VLOOKUP(G1351,'Jobs to Benchmark'!#REF!,1,FALSE),"")</f>
        <v/>
      </c>
    </row>
    <row r="1352" spans="9:9" x14ac:dyDescent="0.3">
      <c r="I1352" s="29" t="str">
        <f>IFERROR(VLOOKUP(G1352,'Jobs to Benchmark'!#REF!,1,FALSE),"")</f>
        <v/>
      </c>
    </row>
    <row r="1353" spans="9:9" x14ac:dyDescent="0.3">
      <c r="I1353" s="29" t="str">
        <f>IFERROR(VLOOKUP(G1353,'Jobs to Benchmark'!#REF!,1,FALSE),"")</f>
        <v/>
      </c>
    </row>
    <row r="1354" spans="9:9" x14ac:dyDescent="0.3">
      <c r="I1354" s="29" t="str">
        <f>IFERROR(VLOOKUP(G1354,'Jobs to Benchmark'!#REF!,1,FALSE),"")</f>
        <v/>
      </c>
    </row>
    <row r="1355" spans="9:9" x14ac:dyDescent="0.3">
      <c r="I1355" s="29" t="str">
        <f>IFERROR(VLOOKUP(G1355,'Jobs to Benchmark'!#REF!,1,FALSE),"")</f>
        <v/>
      </c>
    </row>
    <row r="1356" spans="9:9" x14ac:dyDescent="0.3">
      <c r="I1356" s="29" t="str">
        <f>IFERROR(VLOOKUP(G1356,'Jobs to Benchmark'!#REF!,1,FALSE),"")</f>
        <v/>
      </c>
    </row>
    <row r="1357" spans="9:9" x14ac:dyDescent="0.3">
      <c r="I1357" s="29" t="str">
        <f>IFERROR(VLOOKUP(G1357,'Jobs to Benchmark'!#REF!,1,FALSE),"")</f>
        <v/>
      </c>
    </row>
    <row r="1358" spans="9:9" x14ac:dyDescent="0.3">
      <c r="I1358" s="29" t="str">
        <f>IFERROR(VLOOKUP(G1358,'Jobs to Benchmark'!#REF!,1,FALSE),"")</f>
        <v/>
      </c>
    </row>
    <row r="1359" spans="9:9" x14ac:dyDescent="0.3">
      <c r="I1359" s="29" t="str">
        <f>IFERROR(VLOOKUP(G1359,'Jobs to Benchmark'!#REF!,1,FALSE),"")</f>
        <v/>
      </c>
    </row>
    <row r="1360" spans="9:9" x14ac:dyDescent="0.3">
      <c r="I1360" s="29" t="str">
        <f>IFERROR(VLOOKUP(G1360,'Jobs to Benchmark'!#REF!,1,FALSE),"")</f>
        <v/>
      </c>
    </row>
    <row r="1361" spans="9:9" x14ac:dyDescent="0.3">
      <c r="I1361" s="29" t="str">
        <f>IFERROR(VLOOKUP(G1361,'Jobs to Benchmark'!#REF!,1,FALSE),"")</f>
        <v/>
      </c>
    </row>
    <row r="1362" spans="9:9" x14ac:dyDescent="0.3">
      <c r="I1362" s="29" t="str">
        <f>IFERROR(VLOOKUP(G1362,'Jobs to Benchmark'!#REF!,1,FALSE),"")</f>
        <v/>
      </c>
    </row>
    <row r="1363" spans="9:9" x14ac:dyDescent="0.3">
      <c r="I1363" s="29" t="str">
        <f>IFERROR(VLOOKUP(G1363,'Jobs to Benchmark'!#REF!,1,FALSE),"")</f>
        <v/>
      </c>
    </row>
    <row r="1364" spans="9:9" x14ac:dyDescent="0.3">
      <c r="I1364" s="29" t="str">
        <f>IFERROR(VLOOKUP(G1364,'Jobs to Benchmark'!#REF!,1,FALSE),"")</f>
        <v/>
      </c>
    </row>
    <row r="1365" spans="9:9" x14ac:dyDescent="0.3">
      <c r="I1365" s="29" t="str">
        <f>IFERROR(VLOOKUP(G1365,'Jobs to Benchmark'!#REF!,1,FALSE),"")</f>
        <v/>
      </c>
    </row>
    <row r="1366" spans="9:9" x14ac:dyDescent="0.3">
      <c r="I1366" s="29" t="str">
        <f>IFERROR(VLOOKUP(G1366,'Jobs to Benchmark'!#REF!,1,FALSE),"")</f>
        <v/>
      </c>
    </row>
    <row r="1367" spans="9:9" x14ac:dyDescent="0.3">
      <c r="I1367" s="29" t="str">
        <f>IFERROR(VLOOKUP(G1367,'Jobs to Benchmark'!#REF!,1,FALSE),"")</f>
        <v/>
      </c>
    </row>
    <row r="1368" spans="9:9" x14ac:dyDescent="0.3">
      <c r="I1368" s="29" t="str">
        <f>IFERROR(VLOOKUP(G1368,'Jobs to Benchmark'!#REF!,1,FALSE),"")</f>
        <v/>
      </c>
    </row>
    <row r="1369" spans="9:9" x14ac:dyDescent="0.3">
      <c r="I1369" s="29" t="str">
        <f>IFERROR(VLOOKUP(G1369,'Jobs to Benchmark'!#REF!,1,FALSE),"")</f>
        <v/>
      </c>
    </row>
    <row r="1370" spans="9:9" x14ac:dyDescent="0.3">
      <c r="I1370" s="29" t="str">
        <f>IFERROR(VLOOKUP(G1370,'Jobs to Benchmark'!#REF!,1,FALSE),"")</f>
        <v/>
      </c>
    </row>
    <row r="1371" spans="9:9" x14ac:dyDescent="0.3">
      <c r="I1371" s="29" t="str">
        <f>IFERROR(VLOOKUP(G1371,'Jobs to Benchmark'!#REF!,1,FALSE),"")</f>
        <v/>
      </c>
    </row>
    <row r="1372" spans="9:9" x14ac:dyDescent="0.3">
      <c r="I1372" s="29" t="str">
        <f>IFERROR(VLOOKUP(G1372,'Jobs to Benchmark'!#REF!,1,FALSE),"")</f>
        <v/>
      </c>
    </row>
    <row r="1373" spans="9:9" x14ac:dyDescent="0.3">
      <c r="I1373" s="29" t="str">
        <f>IFERROR(VLOOKUP(G1373,'Jobs to Benchmark'!#REF!,1,FALSE),"")</f>
        <v/>
      </c>
    </row>
    <row r="1374" spans="9:9" x14ac:dyDescent="0.3">
      <c r="I1374" s="29" t="str">
        <f>IFERROR(VLOOKUP(G1374,'Jobs to Benchmark'!#REF!,1,FALSE),"")</f>
        <v/>
      </c>
    </row>
    <row r="1375" spans="9:9" x14ac:dyDescent="0.3">
      <c r="I1375" s="29" t="str">
        <f>IFERROR(VLOOKUP(G1375,'Jobs to Benchmark'!#REF!,1,FALSE),"")</f>
        <v/>
      </c>
    </row>
    <row r="1376" spans="9:9" x14ac:dyDescent="0.3">
      <c r="I1376" s="29" t="str">
        <f>IFERROR(VLOOKUP(G1376,'Jobs to Benchmark'!#REF!,1,FALSE),"")</f>
        <v/>
      </c>
    </row>
    <row r="1377" spans="9:9" x14ac:dyDescent="0.3">
      <c r="I1377" s="29" t="str">
        <f>IFERROR(VLOOKUP(G1377,'Jobs to Benchmark'!#REF!,1,FALSE),"")</f>
        <v/>
      </c>
    </row>
    <row r="1378" spans="9:9" x14ac:dyDescent="0.3">
      <c r="I1378" s="29" t="str">
        <f>IFERROR(VLOOKUP(G1378,'Jobs to Benchmark'!#REF!,1,FALSE),"")</f>
        <v/>
      </c>
    </row>
    <row r="1379" spans="9:9" x14ac:dyDescent="0.3">
      <c r="I1379" s="29" t="str">
        <f>IFERROR(VLOOKUP(G1379,'Jobs to Benchmark'!#REF!,1,FALSE),"")</f>
        <v/>
      </c>
    </row>
    <row r="1380" spans="9:9" x14ac:dyDescent="0.3">
      <c r="I1380" s="29" t="str">
        <f>IFERROR(VLOOKUP(G1380,'Jobs to Benchmark'!#REF!,1,FALSE),"")</f>
        <v/>
      </c>
    </row>
    <row r="1381" spans="9:9" x14ac:dyDescent="0.3">
      <c r="I1381" s="29" t="str">
        <f>IFERROR(VLOOKUP(G1381,'Jobs to Benchmark'!#REF!,1,FALSE),"")</f>
        <v/>
      </c>
    </row>
    <row r="1382" spans="9:9" x14ac:dyDescent="0.3">
      <c r="I1382" s="29" t="str">
        <f>IFERROR(VLOOKUP(G1382,'Jobs to Benchmark'!#REF!,1,FALSE),"")</f>
        <v/>
      </c>
    </row>
    <row r="1383" spans="9:9" x14ac:dyDescent="0.3">
      <c r="I1383" s="29" t="str">
        <f>IFERROR(VLOOKUP(G1383,'Jobs to Benchmark'!#REF!,1,FALSE),"")</f>
        <v/>
      </c>
    </row>
    <row r="1384" spans="9:9" x14ac:dyDescent="0.3">
      <c r="I1384" s="29" t="str">
        <f>IFERROR(VLOOKUP(G1384,'Jobs to Benchmark'!#REF!,1,FALSE),"")</f>
        <v/>
      </c>
    </row>
    <row r="1385" spans="9:9" x14ac:dyDescent="0.3">
      <c r="I1385" s="29" t="str">
        <f>IFERROR(VLOOKUP(G1385,'Jobs to Benchmark'!#REF!,1,FALSE),"")</f>
        <v/>
      </c>
    </row>
    <row r="1386" spans="9:9" x14ac:dyDescent="0.3">
      <c r="I1386" s="29" t="str">
        <f>IFERROR(VLOOKUP(G1386,'Jobs to Benchmark'!#REF!,1,FALSE),"")</f>
        <v/>
      </c>
    </row>
    <row r="1387" spans="9:9" x14ac:dyDescent="0.3">
      <c r="I1387" s="29" t="str">
        <f>IFERROR(VLOOKUP(G1387,'Jobs to Benchmark'!#REF!,1,FALSE),"")</f>
        <v/>
      </c>
    </row>
    <row r="1388" spans="9:9" x14ac:dyDescent="0.3">
      <c r="I1388" s="29" t="str">
        <f>IFERROR(VLOOKUP(G1388,'Jobs to Benchmark'!#REF!,1,FALSE),"")</f>
        <v/>
      </c>
    </row>
    <row r="1389" spans="9:9" x14ac:dyDescent="0.3">
      <c r="I1389" s="29" t="str">
        <f>IFERROR(VLOOKUP(G1389,'Jobs to Benchmark'!#REF!,1,FALSE),"")</f>
        <v/>
      </c>
    </row>
    <row r="1390" spans="9:9" x14ac:dyDescent="0.3">
      <c r="I1390" s="29" t="str">
        <f>IFERROR(VLOOKUP(G1390,'Jobs to Benchmark'!#REF!,1,FALSE),"")</f>
        <v/>
      </c>
    </row>
    <row r="1391" spans="9:9" x14ac:dyDescent="0.3">
      <c r="I1391" s="29" t="str">
        <f>IFERROR(VLOOKUP(G1391,'Jobs to Benchmark'!#REF!,1,FALSE),"")</f>
        <v/>
      </c>
    </row>
    <row r="1392" spans="9:9" x14ac:dyDescent="0.3">
      <c r="I1392" s="29" t="str">
        <f>IFERROR(VLOOKUP(G1392,'Jobs to Benchmark'!#REF!,1,FALSE),"")</f>
        <v/>
      </c>
    </row>
    <row r="1393" spans="9:9" x14ac:dyDescent="0.3">
      <c r="I1393" s="29" t="str">
        <f>IFERROR(VLOOKUP(G1393,'Jobs to Benchmark'!#REF!,1,FALSE),"")</f>
        <v/>
      </c>
    </row>
    <row r="1394" spans="9:9" x14ac:dyDescent="0.3">
      <c r="I1394" s="29" t="str">
        <f>IFERROR(VLOOKUP(G1394,'Jobs to Benchmark'!#REF!,1,FALSE),"")</f>
        <v/>
      </c>
    </row>
    <row r="1395" spans="9:9" x14ac:dyDescent="0.3">
      <c r="I1395" s="29" t="str">
        <f>IFERROR(VLOOKUP(G1395,'Jobs to Benchmark'!#REF!,1,FALSE),"")</f>
        <v/>
      </c>
    </row>
    <row r="1396" spans="9:9" x14ac:dyDescent="0.3">
      <c r="I1396" s="29" t="str">
        <f>IFERROR(VLOOKUP(G1396,'Jobs to Benchmark'!#REF!,1,FALSE),"")</f>
        <v/>
      </c>
    </row>
    <row r="1397" spans="9:9" x14ac:dyDescent="0.3">
      <c r="I1397" s="29" t="str">
        <f>IFERROR(VLOOKUP(G1397,'Jobs to Benchmark'!#REF!,1,FALSE),"")</f>
        <v/>
      </c>
    </row>
    <row r="1398" spans="9:9" x14ac:dyDescent="0.3">
      <c r="I1398" s="29" t="str">
        <f>IFERROR(VLOOKUP(G1398,'Jobs to Benchmark'!#REF!,1,FALSE),"")</f>
        <v/>
      </c>
    </row>
    <row r="1399" spans="9:9" x14ac:dyDescent="0.3">
      <c r="I1399" s="29" t="str">
        <f>IFERROR(VLOOKUP(G1399,'Jobs to Benchmark'!#REF!,1,FALSE),"")</f>
        <v/>
      </c>
    </row>
    <row r="1400" spans="9:9" x14ac:dyDescent="0.3">
      <c r="I1400" s="29" t="str">
        <f>IFERROR(VLOOKUP(G1400,'Jobs to Benchmark'!#REF!,1,FALSE),"")</f>
        <v/>
      </c>
    </row>
    <row r="1401" spans="9:9" x14ac:dyDescent="0.3">
      <c r="I1401" s="29" t="str">
        <f>IFERROR(VLOOKUP(G1401,'Jobs to Benchmark'!#REF!,1,FALSE),"")</f>
        <v/>
      </c>
    </row>
    <row r="1402" spans="9:9" x14ac:dyDescent="0.3">
      <c r="I1402" s="29" t="str">
        <f>IFERROR(VLOOKUP(G1402,'Jobs to Benchmark'!#REF!,1,FALSE),"")</f>
        <v/>
      </c>
    </row>
    <row r="1403" spans="9:9" x14ac:dyDescent="0.3">
      <c r="I1403" s="29" t="str">
        <f>IFERROR(VLOOKUP(G1403,'Jobs to Benchmark'!#REF!,1,FALSE),"")</f>
        <v/>
      </c>
    </row>
    <row r="1404" spans="9:9" x14ac:dyDescent="0.3">
      <c r="I1404" s="29" t="str">
        <f>IFERROR(VLOOKUP(G1404,'Jobs to Benchmark'!#REF!,1,FALSE),"")</f>
        <v/>
      </c>
    </row>
    <row r="1405" spans="9:9" x14ac:dyDescent="0.3">
      <c r="I1405" s="29" t="str">
        <f>IFERROR(VLOOKUP(G1405,'Jobs to Benchmark'!#REF!,1,FALSE),"")</f>
        <v/>
      </c>
    </row>
    <row r="1406" spans="9:9" x14ac:dyDescent="0.3">
      <c r="I1406" s="29" t="str">
        <f>IFERROR(VLOOKUP(G1406,'Jobs to Benchmark'!#REF!,1,FALSE),"")</f>
        <v/>
      </c>
    </row>
    <row r="1407" spans="9:9" x14ac:dyDescent="0.3">
      <c r="I1407" s="29" t="str">
        <f>IFERROR(VLOOKUP(G1407,'Jobs to Benchmark'!#REF!,1,FALSE),"")</f>
        <v/>
      </c>
    </row>
    <row r="1408" spans="9:9" x14ac:dyDescent="0.3">
      <c r="I1408" s="29" t="str">
        <f>IFERROR(VLOOKUP(G1408,'Jobs to Benchmark'!#REF!,1,FALSE),"")</f>
        <v/>
      </c>
    </row>
    <row r="1409" spans="9:9" x14ac:dyDescent="0.3">
      <c r="I1409" s="29" t="str">
        <f>IFERROR(VLOOKUP(G1409,'Jobs to Benchmark'!#REF!,1,FALSE),"")</f>
        <v/>
      </c>
    </row>
    <row r="1410" spans="9:9" x14ac:dyDescent="0.3">
      <c r="I1410" s="29" t="str">
        <f>IFERROR(VLOOKUP(G1410,'Jobs to Benchmark'!#REF!,1,FALSE),"")</f>
        <v/>
      </c>
    </row>
    <row r="1411" spans="9:9" x14ac:dyDescent="0.3">
      <c r="I1411" s="29" t="str">
        <f>IFERROR(VLOOKUP(G1411,'Jobs to Benchmark'!#REF!,1,FALSE),"")</f>
        <v/>
      </c>
    </row>
    <row r="1412" spans="9:9" x14ac:dyDescent="0.3">
      <c r="I1412" s="29" t="str">
        <f>IFERROR(VLOOKUP(G1412,'Jobs to Benchmark'!#REF!,1,FALSE),"")</f>
        <v/>
      </c>
    </row>
    <row r="1413" spans="9:9" x14ac:dyDescent="0.3">
      <c r="I1413" s="29" t="str">
        <f>IFERROR(VLOOKUP(G1413,'Jobs to Benchmark'!#REF!,1,FALSE),"")</f>
        <v/>
      </c>
    </row>
    <row r="1414" spans="9:9" x14ac:dyDescent="0.3">
      <c r="I1414" s="29" t="str">
        <f>IFERROR(VLOOKUP(G1414,'Jobs to Benchmark'!#REF!,1,FALSE),"")</f>
        <v/>
      </c>
    </row>
    <row r="1415" spans="9:9" x14ac:dyDescent="0.3">
      <c r="I1415" s="29" t="str">
        <f>IFERROR(VLOOKUP(G1415,'Jobs to Benchmark'!#REF!,1,FALSE),"")</f>
        <v/>
      </c>
    </row>
    <row r="1416" spans="9:9" x14ac:dyDescent="0.3">
      <c r="I1416" s="29" t="str">
        <f>IFERROR(VLOOKUP(G1416,'Jobs to Benchmark'!#REF!,1,FALSE),"")</f>
        <v/>
      </c>
    </row>
    <row r="1417" spans="9:9" x14ac:dyDescent="0.3">
      <c r="I1417" s="29" t="str">
        <f>IFERROR(VLOOKUP(G1417,'Jobs to Benchmark'!#REF!,1,FALSE),"")</f>
        <v/>
      </c>
    </row>
    <row r="1418" spans="9:9" x14ac:dyDescent="0.3">
      <c r="I1418" s="29" t="str">
        <f>IFERROR(VLOOKUP(G1418,'Jobs to Benchmark'!#REF!,1,FALSE),"")</f>
        <v/>
      </c>
    </row>
    <row r="1419" spans="9:9" x14ac:dyDescent="0.3">
      <c r="I1419" s="29" t="str">
        <f>IFERROR(VLOOKUP(G1419,'Jobs to Benchmark'!#REF!,1,FALSE),"")</f>
        <v/>
      </c>
    </row>
    <row r="1420" spans="9:9" x14ac:dyDescent="0.3">
      <c r="I1420" s="29" t="str">
        <f>IFERROR(VLOOKUP(G1420,'Jobs to Benchmark'!#REF!,1,FALSE),"")</f>
        <v/>
      </c>
    </row>
    <row r="1421" spans="9:9" x14ac:dyDescent="0.3">
      <c r="I1421" s="29" t="str">
        <f>IFERROR(VLOOKUP(G1421,'Jobs to Benchmark'!#REF!,1,FALSE),"")</f>
        <v/>
      </c>
    </row>
    <row r="1422" spans="9:9" x14ac:dyDescent="0.3">
      <c r="I1422" s="29" t="str">
        <f>IFERROR(VLOOKUP(G1422,'Jobs to Benchmark'!#REF!,1,FALSE),"")</f>
        <v/>
      </c>
    </row>
    <row r="1423" spans="9:9" x14ac:dyDescent="0.3">
      <c r="I1423" s="29" t="str">
        <f>IFERROR(VLOOKUP(G1423,'Jobs to Benchmark'!#REF!,1,FALSE),"")</f>
        <v/>
      </c>
    </row>
    <row r="1424" spans="9:9" x14ac:dyDescent="0.3">
      <c r="I1424" s="29" t="str">
        <f>IFERROR(VLOOKUP(G1424,'Jobs to Benchmark'!#REF!,1,FALSE),"")</f>
        <v/>
      </c>
    </row>
    <row r="1425" spans="9:9" x14ac:dyDescent="0.3">
      <c r="I1425" s="29" t="str">
        <f>IFERROR(VLOOKUP(G1425,'Jobs to Benchmark'!#REF!,1,FALSE),"")</f>
        <v/>
      </c>
    </row>
    <row r="1426" spans="9:9" x14ac:dyDescent="0.3">
      <c r="I1426" s="29" t="str">
        <f>IFERROR(VLOOKUP(G1426,'Jobs to Benchmark'!#REF!,1,FALSE),"")</f>
        <v/>
      </c>
    </row>
    <row r="1427" spans="9:9" x14ac:dyDescent="0.3">
      <c r="I1427" s="29" t="str">
        <f>IFERROR(VLOOKUP(G1427,'Jobs to Benchmark'!#REF!,1,FALSE),"")</f>
        <v/>
      </c>
    </row>
    <row r="1428" spans="9:9" x14ac:dyDescent="0.3">
      <c r="I1428" s="29" t="str">
        <f>IFERROR(VLOOKUP(G1428,'Jobs to Benchmark'!#REF!,1,FALSE),"")</f>
        <v/>
      </c>
    </row>
    <row r="1429" spans="9:9" x14ac:dyDescent="0.3">
      <c r="I1429" s="29" t="str">
        <f>IFERROR(VLOOKUP(G1429,'Jobs to Benchmark'!#REF!,1,FALSE),"")</f>
        <v/>
      </c>
    </row>
    <row r="1430" spans="9:9" x14ac:dyDescent="0.3">
      <c r="I1430" s="29" t="str">
        <f>IFERROR(VLOOKUP(G1430,'Jobs to Benchmark'!#REF!,1,FALSE),"")</f>
        <v/>
      </c>
    </row>
    <row r="1431" spans="9:9" x14ac:dyDescent="0.3">
      <c r="I1431" s="29" t="str">
        <f>IFERROR(VLOOKUP(G1431,'Jobs to Benchmark'!#REF!,1,FALSE),"")</f>
        <v/>
      </c>
    </row>
    <row r="1432" spans="9:9" x14ac:dyDescent="0.3">
      <c r="I1432" s="29" t="str">
        <f>IFERROR(VLOOKUP(G1432,'Jobs to Benchmark'!#REF!,1,FALSE),"")</f>
        <v/>
      </c>
    </row>
    <row r="1433" spans="9:9" x14ac:dyDescent="0.3">
      <c r="I1433" s="29" t="str">
        <f>IFERROR(VLOOKUP(G1433,'Jobs to Benchmark'!#REF!,1,FALSE),"")</f>
        <v/>
      </c>
    </row>
    <row r="1434" spans="9:9" x14ac:dyDescent="0.3">
      <c r="I1434" s="29" t="str">
        <f>IFERROR(VLOOKUP(G1434,'Jobs to Benchmark'!#REF!,1,FALSE),"")</f>
        <v/>
      </c>
    </row>
    <row r="1435" spans="9:9" x14ac:dyDescent="0.3">
      <c r="I1435" s="29" t="str">
        <f>IFERROR(VLOOKUP(G1435,'Jobs to Benchmark'!#REF!,1,FALSE),"")</f>
        <v/>
      </c>
    </row>
    <row r="1436" spans="9:9" x14ac:dyDescent="0.3">
      <c r="I1436" s="29" t="str">
        <f>IFERROR(VLOOKUP(G1436,'Jobs to Benchmark'!#REF!,1,FALSE),"")</f>
        <v/>
      </c>
    </row>
    <row r="1437" spans="9:9" x14ac:dyDescent="0.3">
      <c r="I1437" s="29" t="str">
        <f>IFERROR(VLOOKUP(G1437,'Jobs to Benchmark'!#REF!,1,FALSE),"")</f>
        <v/>
      </c>
    </row>
    <row r="1438" spans="9:9" x14ac:dyDescent="0.3">
      <c r="I1438" s="29" t="str">
        <f>IFERROR(VLOOKUP(G1438,'Jobs to Benchmark'!#REF!,1,FALSE),"")</f>
        <v/>
      </c>
    </row>
    <row r="1439" spans="9:9" x14ac:dyDescent="0.3">
      <c r="I1439" s="29" t="str">
        <f>IFERROR(VLOOKUP(G1439,'Jobs to Benchmark'!#REF!,1,FALSE),"")</f>
        <v/>
      </c>
    </row>
    <row r="1440" spans="9:9" x14ac:dyDescent="0.3">
      <c r="I1440" s="29" t="str">
        <f>IFERROR(VLOOKUP(G1440,'Jobs to Benchmark'!#REF!,1,FALSE),"")</f>
        <v/>
      </c>
    </row>
    <row r="1441" spans="9:9" x14ac:dyDescent="0.3">
      <c r="I1441" s="29" t="str">
        <f>IFERROR(VLOOKUP(G1441,'Jobs to Benchmark'!#REF!,1,FALSE),"")</f>
        <v/>
      </c>
    </row>
    <row r="1442" spans="9:9" x14ac:dyDescent="0.3">
      <c r="I1442" s="29" t="str">
        <f>IFERROR(VLOOKUP(G1442,'Jobs to Benchmark'!#REF!,1,FALSE),"")</f>
        <v/>
      </c>
    </row>
    <row r="1443" spans="9:9" x14ac:dyDescent="0.3">
      <c r="I1443" s="29" t="str">
        <f>IFERROR(VLOOKUP(G1443,'Jobs to Benchmark'!#REF!,1,FALSE),"")</f>
        <v/>
      </c>
    </row>
    <row r="1444" spans="9:9" x14ac:dyDescent="0.3">
      <c r="I1444" s="29" t="str">
        <f>IFERROR(VLOOKUP(G1444,'Jobs to Benchmark'!#REF!,1,FALSE),"")</f>
        <v/>
      </c>
    </row>
    <row r="1445" spans="9:9" x14ac:dyDescent="0.3">
      <c r="I1445" s="29" t="str">
        <f>IFERROR(VLOOKUP(G1445,'Jobs to Benchmark'!#REF!,1,FALSE),"")</f>
        <v/>
      </c>
    </row>
    <row r="1446" spans="9:9" x14ac:dyDescent="0.3">
      <c r="I1446" s="29" t="str">
        <f>IFERROR(VLOOKUP(G1446,'Jobs to Benchmark'!#REF!,1,FALSE),"")</f>
        <v/>
      </c>
    </row>
    <row r="1447" spans="9:9" x14ac:dyDescent="0.3">
      <c r="I1447" s="29" t="str">
        <f>IFERROR(VLOOKUP(G1447,'Jobs to Benchmark'!#REF!,1,FALSE),"")</f>
        <v/>
      </c>
    </row>
    <row r="1448" spans="9:9" x14ac:dyDescent="0.3">
      <c r="I1448" s="29" t="str">
        <f>IFERROR(VLOOKUP(G1448,'Jobs to Benchmark'!#REF!,1,FALSE),"")</f>
        <v/>
      </c>
    </row>
    <row r="1449" spans="9:9" x14ac:dyDescent="0.3">
      <c r="I1449" s="29" t="str">
        <f>IFERROR(VLOOKUP(G1449,'Jobs to Benchmark'!#REF!,1,FALSE),"")</f>
        <v/>
      </c>
    </row>
    <row r="1450" spans="9:9" x14ac:dyDescent="0.3">
      <c r="I1450" s="29" t="str">
        <f>IFERROR(VLOOKUP(G1450,'Jobs to Benchmark'!#REF!,1,FALSE),"")</f>
        <v/>
      </c>
    </row>
    <row r="1451" spans="9:9" x14ac:dyDescent="0.3">
      <c r="I1451" s="29" t="str">
        <f>IFERROR(VLOOKUP(G1451,'Jobs to Benchmark'!#REF!,1,FALSE),"")</f>
        <v/>
      </c>
    </row>
    <row r="1452" spans="9:9" x14ac:dyDescent="0.3">
      <c r="I1452" s="29" t="str">
        <f>IFERROR(VLOOKUP(G1452,'Jobs to Benchmark'!#REF!,1,FALSE),"")</f>
        <v/>
      </c>
    </row>
    <row r="1453" spans="9:9" x14ac:dyDescent="0.3">
      <c r="I1453" s="29" t="str">
        <f>IFERROR(VLOOKUP(G1453,'Jobs to Benchmark'!#REF!,1,FALSE),"")</f>
        <v/>
      </c>
    </row>
    <row r="1454" spans="9:9" x14ac:dyDescent="0.3">
      <c r="I1454" s="29" t="str">
        <f>IFERROR(VLOOKUP(G1454,'Jobs to Benchmark'!#REF!,1,FALSE),"")</f>
        <v/>
      </c>
    </row>
    <row r="1455" spans="9:9" x14ac:dyDescent="0.3">
      <c r="I1455" s="29" t="str">
        <f>IFERROR(VLOOKUP(G1455,'Jobs to Benchmark'!#REF!,1,FALSE),"")</f>
        <v/>
      </c>
    </row>
    <row r="1456" spans="9:9" x14ac:dyDescent="0.3">
      <c r="I1456" s="29" t="str">
        <f>IFERROR(VLOOKUP(G1456,'Jobs to Benchmark'!#REF!,1,FALSE),"")</f>
        <v/>
      </c>
    </row>
    <row r="1457" spans="9:9" x14ac:dyDescent="0.3">
      <c r="I1457" s="29" t="str">
        <f>IFERROR(VLOOKUP(G1457,'Jobs to Benchmark'!#REF!,1,FALSE),"")</f>
        <v/>
      </c>
    </row>
    <row r="1458" spans="9:9" x14ac:dyDescent="0.3">
      <c r="I1458" s="29" t="str">
        <f>IFERROR(VLOOKUP(G1458,'Jobs to Benchmark'!#REF!,1,FALSE),"")</f>
        <v/>
      </c>
    </row>
    <row r="1459" spans="9:9" x14ac:dyDescent="0.3">
      <c r="I1459" s="29" t="str">
        <f>IFERROR(VLOOKUP(G1459,'Jobs to Benchmark'!#REF!,1,FALSE),"")</f>
        <v/>
      </c>
    </row>
    <row r="1460" spans="9:9" x14ac:dyDescent="0.3">
      <c r="I1460" s="29" t="str">
        <f>IFERROR(VLOOKUP(G1460,'Jobs to Benchmark'!#REF!,1,FALSE),"")</f>
        <v/>
      </c>
    </row>
    <row r="1461" spans="9:9" x14ac:dyDescent="0.3">
      <c r="I1461" s="29" t="str">
        <f>IFERROR(VLOOKUP(G1461,'Jobs to Benchmark'!#REF!,1,FALSE),"")</f>
        <v/>
      </c>
    </row>
    <row r="1462" spans="9:9" x14ac:dyDescent="0.3">
      <c r="I1462" s="29" t="str">
        <f>IFERROR(VLOOKUP(G1462,'Jobs to Benchmark'!#REF!,1,FALSE),"")</f>
        <v/>
      </c>
    </row>
    <row r="1463" spans="9:9" x14ac:dyDescent="0.3">
      <c r="I1463" s="29" t="str">
        <f>IFERROR(VLOOKUP(G1463,'Jobs to Benchmark'!#REF!,1,FALSE),"")</f>
        <v/>
      </c>
    </row>
    <row r="1464" spans="9:9" x14ac:dyDescent="0.3">
      <c r="I1464" s="29" t="str">
        <f>IFERROR(VLOOKUP(G1464,'Jobs to Benchmark'!#REF!,1,FALSE),"")</f>
        <v/>
      </c>
    </row>
    <row r="1465" spans="9:9" x14ac:dyDescent="0.3">
      <c r="I1465" s="29" t="str">
        <f>IFERROR(VLOOKUP(G1465,'Jobs to Benchmark'!#REF!,1,FALSE),"")</f>
        <v/>
      </c>
    </row>
    <row r="1466" spans="9:9" x14ac:dyDescent="0.3">
      <c r="I1466" s="29" t="str">
        <f>IFERROR(VLOOKUP(G1466,'Jobs to Benchmark'!#REF!,1,FALSE),"")</f>
        <v/>
      </c>
    </row>
    <row r="1467" spans="9:9" x14ac:dyDescent="0.3">
      <c r="I1467" s="29" t="str">
        <f>IFERROR(VLOOKUP(G1467,'Jobs to Benchmark'!#REF!,1,FALSE),"")</f>
        <v/>
      </c>
    </row>
    <row r="1468" spans="9:9" x14ac:dyDescent="0.3">
      <c r="I1468" s="29" t="str">
        <f>IFERROR(VLOOKUP(G1468,'Jobs to Benchmark'!#REF!,1,FALSE),"")</f>
        <v/>
      </c>
    </row>
    <row r="1469" spans="9:9" x14ac:dyDescent="0.3">
      <c r="I1469" s="29" t="str">
        <f>IFERROR(VLOOKUP(G1469,'Jobs to Benchmark'!#REF!,1,FALSE),"")</f>
        <v/>
      </c>
    </row>
    <row r="1470" spans="9:9" x14ac:dyDescent="0.3">
      <c r="I1470" s="29" t="str">
        <f>IFERROR(VLOOKUP(G1470,'Jobs to Benchmark'!#REF!,1,FALSE),"")</f>
        <v/>
      </c>
    </row>
    <row r="1471" spans="9:9" x14ac:dyDescent="0.3">
      <c r="I1471" s="29" t="str">
        <f>IFERROR(VLOOKUP(G1471,'Jobs to Benchmark'!#REF!,1,FALSE),"")</f>
        <v/>
      </c>
    </row>
    <row r="1472" spans="9:9" x14ac:dyDescent="0.3">
      <c r="I1472" s="29" t="str">
        <f>IFERROR(VLOOKUP(G1472,'Jobs to Benchmark'!#REF!,1,FALSE),"")</f>
        <v/>
      </c>
    </row>
    <row r="1473" spans="9:9" x14ac:dyDescent="0.3">
      <c r="I1473" s="29" t="str">
        <f>IFERROR(VLOOKUP(G1473,'Jobs to Benchmark'!#REF!,1,FALSE),"")</f>
        <v/>
      </c>
    </row>
    <row r="1474" spans="9:9" x14ac:dyDescent="0.3">
      <c r="I1474" s="29" t="str">
        <f>IFERROR(VLOOKUP(G1474,'Jobs to Benchmark'!#REF!,1,FALSE),"")</f>
        <v/>
      </c>
    </row>
    <row r="1475" spans="9:9" x14ac:dyDescent="0.3">
      <c r="I1475" s="29" t="str">
        <f>IFERROR(VLOOKUP(G1475,'Jobs to Benchmark'!#REF!,1,FALSE),"")</f>
        <v/>
      </c>
    </row>
    <row r="1476" spans="9:9" x14ac:dyDescent="0.3">
      <c r="I1476" s="29" t="str">
        <f>IFERROR(VLOOKUP(G1476,'Jobs to Benchmark'!#REF!,1,FALSE),"")</f>
        <v/>
      </c>
    </row>
    <row r="1477" spans="9:9" x14ac:dyDescent="0.3">
      <c r="I1477" s="29" t="str">
        <f>IFERROR(VLOOKUP(G1477,'Jobs to Benchmark'!#REF!,1,FALSE),"")</f>
        <v/>
      </c>
    </row>
    <row r="1478" spans="9:9" x14ac:dyDescent="0.3">
      <c r="I1478" s="29" t="str">
        <f>IFERROR(VLOOKUP(G1478,'Jobs to Benchmark'!#REF!,1,FALSE),"")</f>
        <v/>
      </c>
    </row>
    <row r="1479" spans="9:9" x14ac:dyDescent="0.3">
      <c r="I1479" s="29" t="str">
        <f>IFERROR(VLOOKUP(G1479,'Jobs to Benchmark'!#REF!,1,FALSE),"")</f>
        <v/>
      </c>
    </row>
    <row r="1480" spans="9:9" x14ac:dyDescent="0.3">
      <c r="I1480" s="29" t="str">
        <f>IFERROR(VLOOKUP(G1480,'Jobs to Benchmark'!#REF!,1,FALSE),"")</f>
        <v/>
      </c>
    </row>
    <row r="1481" spans="9:9" x14ac:dyDescent="0.3">
      <c r="I1481" s="29" t="str">
        <f>IFERROR(VLOOKUP(G1481,'Jobs to Benchmark'!#REF!,1,FALSE),"")</f>
        <v/>
      </c>
    </row>
    <row r="1482" spans="9:9" x14ac:dyDescent="0.3">
      <c r="I1482" s="29" t="str">
        <f>IFERROR(VLOOKUP(G1482,'Jobs to Benchmark'!#REF!,1,FALSE),"")</f>
        <v/>
      </c>
    </row>
    <row r="1483" spans="9:9" x14ac:dyDescent="0.3">
      <c r="I1483" s="29" t="str">
        <f>IFERROR(VLOOKUP(G1483,'Jobs to Benchmark'!#REF!,1,FALSE),"")</f>
        <v/>
      </c>
    </row>
    <row r="1484" spans="9:9" x14ac:dyDescent="0.3">
      <c r="I1484" s="29" t="str">
        <f>IFERROR(VLOOKUP(G1484,'Jobs to Benchmark'!#REF!,1,FALSE),"")</f>
        <v/>
      </c>
    </row>
    <row r="1485" spans="9:9" x14ac:dyDescent="0.3">
      <c r="I1485" s="29" t="str">
        <f>IFERROR(VLOOKUP(G1485,'Jobs to Benchmark'!#REF!,1,FALSE),"")</f>
        <v/>
      </c>
    </row>
    <row r="1486" spans="9:9" x14ac:dyDescent="0.3">
      <c r="I1486" s="29" t="str">
        <f>IFERROR(VLOOKUP(G1486,'Jobs to Benchmark'!#REF!,1,FALSE),"")</f>
        <v/>
      </c>
    </row>
    <row r="1487" spans="9:9" x14ac:dyDescent="0.3">
      <c r="I1487" s="29" t="str">
        <f>IFERROR(VLOOKUP(G1487,'Jobs to Benchmark'!#REF!,1,FALSE),"")</f>
        <v/>
      </c>
    </row>
    <row r="1488" spans="9:9" x14ac:dyDescent="0.3">
      <c r="I1488" s="29" t="str">
        <f>IFERROR(VLOOKUP(G1488,'Jobs to Benchmark'!#REF!,1,FALSE),"")</f>
        <v/>
      </c>
    </row>
    <row r="1489" spans="9:9" x14ac:dyDescent="0.3">
      <c r="I1489" s="29" t="str">
        <f>IFERROR(VLOOKUP(G1489,'Jobs to Benchmark'!#REF!,1,FALSE),"")</f>
        <v/>
      </c>
    </row>
    <row r="1490" spans="9:9" x14ac:dyDescent="0.3">
      <c r="I1490" s="29" t="str">
        <f>IFERROR(VLOOKUP(G1490,'Jobs to Benchmark'!#REF!,1,FALSE),"")</f>
        <v/>
      </c>
    </row>
    <row r="1491" spans="9:9" x14ac:dyDescent="0.3">
      <c r="I1491" s="29" t="str">
        <f>IFERROR(VLOOKUP(G1491,'Jobs to Benchmark'!#REF!,1,FALSE),"")</f>
        <v/>
      </c>
    </row>
    <row r="1492" spans="9:9" x14ac:dyDescent="0.3">
      <c r="I1492" s="29" t="str">
        <f>IFERROR(VLOOKUP(G1492,'Jobs to Benchmark'!#REF!,1,FALSE),"")</f>
        <v/>
      </c>
    </row>
    <row r="1493" spans="9:9" x14ac:dyDescent="0.3">
      <c r="I1493" s="29" t="str">
        <f>IFERROR(VLOOKUP(G1493,'Jobs to Benchmark'!#REF!,1,FALSE),"")</f>
        <v/>
      </c>
    </row>
    <row r="1494" spans="9:9" x14ac:dyDescent="0.3">
      <c r="I1494" s="29" t="str">
        <f>IFERROR(VLOOKUP(G1494,'Jobs to Benchmark'!#REF!,1,FALSE),"")</f>
        <v/>
      </c>
    </row>
    <row r="1495" spans="9:9" x14ac:dyDescent="0.3">
      <c r="I1495" s="29" t="str">
        <f>IFERROR(VLOOKUP(G1495,'Jobs to Benchmark'!#REF!,1,FALSE),"")</f>
        <v/>
      </c>
    </row>
    <row r="1496" spans="9:9" x14ac:dyDescent="0.3">
      <c r="I1496" s="29" t="str">
        <f>IFERROR(VLOOKUP(G1496,'Jobs to Benchmark'!#REF!,1,FALSE),"")</f>
        <v/>
      </c>
    </row>
    <row r="1497" spans="9:9" x14ac:dyDescent="0.3">
      <c r="I1497" s="29" t="str">
        <f>IFERROR(VLOOKUP(G1497,'Jobs to Benchmark'!#REF!,1,FALSE),"")</f>
        <v/>
      </c>
    </row>
    <row r="1498" spans="9:9" x14ac:dyDescent="0.3">
      <c r="I1498" s="29" t="str">
        <f>IFERROR(VLOOKUP(G1498,'Jobs to Benchmark'!#REF!,1,FALSE),"")</f>
        <v/>
      </c>
    </row>
    <row r="1499" spans="9:9" x14ac:dyDescent="0.3">
      <c r="I1499" s="29" t="str">
        <f>IFERROR(VLOOKUP(G1499,'Jobs to Benchmark'!#REF!,1,FALSE),"")</f>
        <v/>
      </c>
    </row>
    <row r="1500" spans="9:9" x14ac:dyDescent="0.3">
      <c r="I1500" s="29" t="str">
        <f>IFERROR(VLOOKUP(G1500,'Jobs to Benchmark'!#REF!,1,FALSE),"")</f>
        <v/>
      </c>
    </row>
    <row r="1501" spans="9:9" x14ac:dyDescent="0.3">
      <c r="I1501" s="29" t="str">
        <f>IFERROR(VLOOKUP(G1501,'Jobs to Benchmark'!#REF!,1,FALSE),"")</f>
        <v/>
      </c>
    </row>
    <row r="1502" spans="9:9" x14ac:dyDescent="0.3">
      <c r="I1502" s="29" t="str">
        <f>IFERROR(VLOOKUP(G1502,'Jobs to Benchmark'!#REF!,1,FALSE),"")</f>
        <v/>
      </c>
    </row>
    <row r="1503" spans="9:9" x14ac:dyDescent="0.3">
      <c r="I1503" s="29" t="str">
        <f>IFERROR(VLOOKUP(G1503,'Jobs to Benchmark'!#REF!,1,FALSE),"")</f>
        <v/>
      </c>
    </row>
    <row r="1504" spans="9:9" x14ac:dyDescent="0.3">
      <c r="I1504" s="29" t="str">
        <f>IFERROR(VLOOKUP(G1504,'Jobs to Benchmark'!#REF!,1,FALSE),"")</f>
        <v/>
      </c>
    </row>
    <row r="1505" spans="9:9" x14ac:dyDescent="0.3">
      <c r="I1505" s="29" t="str">
        <f>IFERROR(VLOOKUP(G1505,'Jobs to Benchmark'!#REF!,1,FALSE),"")</f>
        <v/>
      </c>
    </row>
    <row r="1506" spans="9:9" x14ac:dyDescent="0.3">
      <c r="I1506" s="29" t="str">
        <f>IFERROR(VLOOKUP(G1506,'Jobs to Benchmark'!#REF!,1,FALSE),"")</f>
        <v/>
      </c>
    </row>
    <row r="1507" spans="9:9" x14ac:dyDescent="0.3">
      <c r="I1507" s="29" t="str">
        <f>IFERROR(VLOOKUP(G1507,'Jobs to Benchmark'!#REF!,1,FALSE),"")</f>
        <v/>
      </c>
    </row>
    <row r="1508" spans="9:9" x14ac:dyDescent="0.3">
      <c r="I1508" s="29" t="str">
        <f>IFERROR(VLOOKUP(G1508,'Jobs to Benchmark'!#REF!,1,FALSE),"")</f>
        <v/>
      </c>
    </row>
    <row r="1509" spans="9:9" x14ac:dyDescent="0.3">
      <c r="I1509" s="29" t="str">
        <f>IFERROR(VLOOKUP(G1509,'Jobs to Benchmark'!#REF!,1,FALSE),"")</f>
        <v/>
      </c>
    </row>
    <row r="1510" spans="9:9" x14ac:dyDescent="0.3">
      <c r="I1510" s="29" t="str">
        <f>IFERROR(VLOOKUP(G1510,'Jobs to Benchmark'!#REF!,1,FALSE),"")</f>
        <v/>
      </c>
    </row>
    <row r="1511" spans="9:9" x14ac:dyDescent="0.3">
      <c r="I1511" s="29" t="str">
        <f>IFERROR(VLOOKUP(G1511,'Jobs to Benchmark'!#REF!,1,FALSE),"")</f>
        <v/>
      </c>
    </row>
    <row r="1512" spans="9:9" x14ac:dyDescent="0.3">
      <c r="I1512" s="29" t="str">
        <f>IFERROR(VLOOKUP(G1512,'Jobs to Benchmark'!#REF!,1,FALSE),"")</f>
        <v/>
      </c>
    </row>
    <row r="1513" spans="9:9" x14ac:dyDescent="0.3">
      <c r="I1513" s="29" t="str">
        <f>IFERROR(VLOOKUP(G1513,'Jobs to Benchmark'!#REF!,1,FALSE),"")</f>
        <v/>
      </c>
    </row>
    <row r="1514" spans="9:9" x14ac:dyDescent="0.3">
      <c r="I1514" s="29" t="str">
        <f>IFERROR(VLOOKUP(G1514,'Jobs to Benchmark'!#REF!,1,FALSE),"")</f>
        <v/>
      </c>
    </row>
    <row r="1515" spans="9:9" x14ac:dyDescent="0.3">
      <c r="I1515" s="29" t="str">
        <f>IFERROR(VLOOKUP(G1515,'Jobs to Benchmark'!#REF!,1,FALSE),"")</f>
        <v/>
      </c>
    </row>
    <row r="1516" spans="9:9" x14ac:dyDescent="0.3">
      <c r="I1516" s="29" t="str">
        <f>IFERROR(VLOOKUP(G1516,'Jobs to Benchmark'!#REF!,1,FALSE),"")</f>
        <v/>
      </c>
    </row>
    <row r="1517" spans="9:9" x14ac:dyDescent="0.3">
      <c r="I1517" s="29" t="str">
        <f>IFERROR(VLOOKUP(G1517,'Jobs to Benchmark'!#REF!,1,FALSE),"")</f>
        <v/>
      </c>
    </row>
    <row r="1518" spans="9:9" x14ac:dyDescent="0.3">
      <c r="I1518" s="29" t="str">
        <f>IFERROR(VLOOKUP(G1518,'Jobs to Benchmark'!#REF!,1,FALSE),"")</f>
        <v/>
      </c>
    </row>
    <row r="1519" spans="9:9" x14ac:dyDescent="0.3">
      <c r="I1519" s="29" t="str">
        <f>IFERROR(VLOOKUP(G1519,'Jobs to Benchmark'!#REF!,1,FALSE),"")</f>
        <v/>
      </c>
    </row>
    <row r="1520" spans="9:9" x14ac:dyDescent="0.3">
      <c r="I1520" s="29" t="str">
        <f>IFERROR(VLOOKUP(G1520,'Jobs to Benchmark'!#REF!,1,FALSE),"")</f>
        <v/>
      </c>
    </row>
    <row r="1521" spans="9:9" x14ac:dyDescent="0.3">
      <c r="I1521" s="29" t="str">
        <f>IFERROR(VLOOKUP(G1521,'Jobs to Benchmark'!#REF!,1,FALSE),"")</f>
        <v/>
      </c>
    </row>
    <row r="1522" spans="9:9" x14ac:dyDescent="0.3">
      <c r="I1522" s="29" t="str">
        <f>IFERROR(VLOOKUP(G1522,'Jobs to Benchmark'!#REF!,1,FALSE),"")</f>
        <v/>
      </c>
    </row>
    <row r="1523" spans="9:9" x14ac:dyDescent="0.3">
      <c r="I1523" s="29" t="str">
        <f>IFERROR(VLOOKUP(G1523,'Jobs to Benchmark'!#REF!,1,FALSE),"")</f>
        <v/>
      </c>
    </row>
    <row r="1524" spans="9:9" x14ac:dyDescent="0.3">
      <c r="I1524" s="29" t="str">
        <f>IFERROR(VLOOKUP(G1524,'Jobs to Benchmark'!#REF!,1,FALSE),"")</f>
        <v/>
      </c>
    </row>
    <row r="1525" spans="9:9" x14ac:dyDescent="0.3">
      <c r="I1525" s="29" t="str">
        <f>IFERROR(VLOOKUP(G1525,'Jobs to Benchmark'!#REF!,1,FALSE),"")</f>
        <v/>
      </c>
    </row>
    <row r="1526" spans="9:9" x14ac:dyDescent="0.3">
      <c r="I1526" s="29" t="str">
        <f>IFERROR(VLOOKUP(G1526,'Jobs to Benchmark'!#REF!,1,FALSE),"")</f>
        <v/>
      </c>
    </row>
    <row r="1527" spans="9:9" x14ac:dyDescent="0.3">
      <c r="I1527" s="29" t="str">
        <f>IFERROR(VLOOKUP(G1527,'Jobs to Benchmark'!#REF!,1,FALSE),"")</f>
        <v/>
      </c>
    </row>
    <row r="1528" spans="9:9" x14ac:dyDescent="0.3">
      <c r="I1528" s="29" t="str">
        <f>IFERROR(VLOOKUP(G1528,'Jobs to Benchmark'!#REF!,1,FALSE),"")</f>
        <v/>
      </c>
    </row>
    <row r="1529" spans="9:9" x14ac:dyDescent="0.3">
      <c r="I1529" s="29" t="str">
        <f>IFERROR(VLOOKUP(G1529,'Jobs to Benchmark'!#REF!,1,FALSE),"")</f>
        <v/>
      </c>
    </row>
    <row r="1530" spans="9:9" x14ac:dyDescent="0.3">
      <c r="I1530" s="29" t="str">
        <f>IFERROR(VLOOKUP(G1530,'Jobs to Benchmark'!#REF!,1,FALSE),"")</f>
        <v/>
      </c>
    </row>
    <row r="1531" spans="9:9" x14ac:dyDescent="0.3">
      <c r="I1531" s="29" t="str">
        <f>IFERROR(VLOOKUP(G1531,'Jobs to Benchmark'!#REF!,1,FALSE),"")</f>
        <v/>
      </c>
    </row>
    <row r="1532" spans="9:9" x14ac:dyDescent="0.3">
      <c r="I1532" s="29" t="str">
        <f>IFERROR(VLOOKUP(G1532,'Jobs to Benchmark'!#REF!,1,FALSE),"")</f>
        <v/>
      </c>
    </row>
    <row r="1533" spans="9:9" x14ac:dyDescent="0.3">
      <c r="I1533" s="29" t="str">
        <f>IFERROR(VLOOKUP(G1533,'Jobs to Benchmark'!#REF!,1,FALSE),"")</f>
        <v/>
      </c>
    </row>
    <row r="1534" spans="9:9" x14ac:dyDescent="0.3">
      <c r="I1534" s="29" t="str">
        <f>IFERROR(VLOOKUP(G1534,'Jobs to Benchmark'!#REF!,1,FALSE),"")</f>
        <v/>
      </c>
    </row>
    <row r="1535" spans="9:9" x14ac:dyDescent="0.3">
      <c r="I1535" s="29" t="str">
        <f>IFERROR(VLOOKUP(G1535,'Jobs to Benchmark'!#REF!,1,FALSE),"")</f>
        <v/>
      </c>
    </row>
    <row r="1536" spans="9:9" x14ac:dyDescent="0.3">
      <c r="I1536" s="29" t="str">
        <f>IFERROR(VLOOKUP(G1536,'Jobs to Benchmark'!#REF!,1,FALSE),"")</f>
        <v/>
      </c>
    </row>
    <row r="1537" spans="9:9" x14ac:dyDescent="0.3">
      <c r="I1537" s="29" t="str">
        <f>IFERROR(VLOOKUP(G1537,'Jobs to Benchmark'!#REF!,1,FALSE),"")</f>
        <v/>
      </c>
    </row>
    <row r="1538" spans="9:9" x14ac:dyDescent="0.3">
      <c r="I1538" s="29" t="str">
        <f>IFERROR(VLOOKUP(G1538,'Jobs to Benchmark'!#REF!,1,FALSE),"")</f>
        <v/>
      </c>
    </row>
    <row r="1539" spans="9:9" x14ac:dyDescent="0.3">
      <c r="I1539" s="29" t="str">
        <f>IFERROR(VLOOKUP(G1539,'Jobs to Benchmark'!#REF!,1,FALSE),"")</f>
        <v/>
      </c>
    </row>
    <row r="1540" spans="9:9" x14ac:dyDescent="0.3">
      <c r="I1540" s="29" t="str">
        <f>IFERROR(VLOOKUP(G1540,'Jobs to Benchmark'!#REF!,1,FALSE),"")</f>
        <v/>
      </c>
    </row>
    <row r="1541" spans="9:9" x14ac:dyDescent="0.3">
      <c r="I1541" s="29" t="str">
        <f>IFERROR(VLOOKUP(G1541,'Jobs to Benchmark'!#REF!,1,FALSE),"")</f>
        <v/>
      </c>
    </row>
    <row r="1542" spans="9:9" x14ac:dyDescent="0.3">
      <c r="I1542" s="29" t="str">
        <f>IFERROR(VLOOKUP(G1542,'Jobs to Benchmark'!#REF!,1,FALSE),"")</f>
        <v/>
      </c>
    </row>
    <row r="1543" spans="9:9" x14ac:dyDescent="0.3">
      <c r="I1543" s="29" t="str">
        <f>IFERROR(VLOOKUP(G1543,'Jobs to Benchmark'!#REF!,1,FALSE),"")</f>
        <v/>
      </c>
    </row>
    <row r="1544" spans="9:9" x14ac:dyDescent="0.3">
      <c r="I1544" s="29" t="str">
        <f>IFERROR(VLOOKUP(G1544,'Jobs to Benchmark'!#REF!,1,FALSE),"")</f>
        <v/>
      </c>
    </row>
    <row r="1545" spans="9:9" x14ac:dyDescent="0.3">
      <c r="I1545" s="29" t="str">
        <f>IFERROR(VLOOKUP(G1545,'Jobs to Benchmark'!#REF!,1,FALSE),"")</f>
        <v/>
      </c>
    </row>
    <row r="1546" spans="9:9" x14ac:dyDescent="0.3">
      <c r="I1546" s="29" t="str">
        <f>IFERROR(VLOOKUP(G1546,'Jobs to Benchmark'!#REF!,1,FALSE),"")</f>
        <v/>
      </c>
    </row>
    <row r="1547" spans="9:9" x14ac:dyDescent="0.3">
      <c r="I1547" s="29" t="str">
        <f>IFERROR(VLOOKUP(G1547,'Jobs to Benchmark'!#REF!,1,FALSE),"")</f>
        <v/>
      </c>
    </row>
    <row r="1548" spans="9:9" x14ac:dyDescent="0.3">
      <c r="I1548" s="29" t="str">
        <f>IFERROR(VLOOKUP(G1548,'Jobs to Benchmark'!#REF!,1,FALSE),"")</f>
        <v/>
      </c>
    </row>
    <row r="1549" spans="9:9" x14ac:dyDescent="0.3">
      <c r="I1549" s="29" t="str">
        <f>IFERROR(VLOOKUP(G1549,'Jobs to Benchmark'!#REF!,1,FALSE),"")</f>
        <v/>
      </c>
    </row>
    <row r="1550" spans="9:9" x14ac:dyDescent="0.3">
      <c r="I1550" s="29" t="str">
        <f>IFERROR(VLOOKUP(G1550,'Jobs to Benchmark'!#REF!,1,FALSE),"")</f>
        <v/>
      </c>
    </row>
    <row r="1551" spans="9:9" x14ac:dyDescent="0.3">
      <c r="I1551" s="29" t="str">
        <f>IFERROR(VLOOKUP(G1551,'Jobs to Benchmark'!#REF!,1,FALSE),"")</f>
        <v/>
      </c>
    </row>
    <row r="1552" spans="9:9" x14ac:dyDescent="0.3">
      <c r="I1552" s="29" t="str">
        <f>IFERROR(VLOOKUP(G1552,'Jobs to Benchmark'!#REF!,1,FALSE),"")</f>
        <v/>
      </c>
    </row>
    <row r="1553" spans="9:9" x14ac:dyDescent="0.3">
      <c r="I1553" s="29" t="str">
        <f>IFERROR(VLOOKUP(G1553,'Jobs to Benchmark'!#REF!,1,FALSE),"")</f>
        <v/>
      </c>
    </row>
    <row r="1554" spans="9:9" x14ac:dyDescent="0.3">
      <c r="I1554" s="29" t="str">
        <f>IFERROR(VLOOKUP(G1554,'Jobs to Benchmark'!#REF!,1,FALSE),"")</f>
        <v/>
      </c>
    </row>
    <row r="1555" spans="9:9" x14ac:dyDescent="0.3">
      <c r="I1555" s="29" t="str">
        <f>IFERROR(VLOOKUP(G1555,'Jobs to Benchmark'!#REF!,1,FALSE),"")</f>
        <v/>
      </c>
    </row>
    <row r="1556" spans="9:9" x14ac:dyDescent="0.3">
      <c r="I1556" s="29" t="str">
        <f>IFERROR(VLOOKUP(G1556,'Jobs to Benchmark'!#REF!,1,FALSE),"")</f>
        <v/>
      </c>
    </row>
    <row r="1557" spans="9:9" x14ac:dyDescent="0.3">
      <c r="I1557" s="29" t="str">
        <f>IFERROR(VLOOKUP(G1557,'Jobs to Benchmark'!#REF!,1,FALSE),"")</f>
        <v/>
      </c>
    </row>
    <row r="1558" spans="9:9" x14ac:dyDescent="0.3">
      <c r="I1558" s="29" t="str">
        <f>IFERROR(VLOOKUP(G1558,'Jobs to Benchmark'!#REF!,1,FALSE),"")</f>
        <v/>
      </c>
    </row>
    <row r="1559" spans="9:9" x14ac:dyDescent="0.3">
      <c r="I1559" s="29" t="str">
        <f>IFERROR(VLOOKUP(G1559,'Jobs to Benchmark'!#REF!,1,FALSE),"")</f>
        <v/>
      </c>
    </row>
    <row r="1560" spans="9:9" x14ac:dyDescent="0.3">
      <c r="I1560" s="29" t="str">
        <f>IFERROR(VLOOKUP(G1560,'Jobs to Benchmark'!#REF!,1,FALSE),"")</f>
        <v/>
      </c>
    </row>
    <row r="1561" spans="9:9" x14ac:dyDescent="0.3">
      <c r="I1561" s="29" t="str">
        <f>IFERROR(VLOOKUP(G1561,'Jobs to Benchmark'!#REF!,1,FALSE),"")</f>
        <v/>
      </c>
    </row>
    <row r="1562" spans="9:9" x14ac:dyDescent="0.3">
      <c r="I1562" s="29" t="str">
        <f>IFERROR(VLOOKUP(G1562,'Jobs to Benchmark'!#REF!,1,FALSE),"")</f>
        <v/>
      </c>
    </row>
    <row r="1563" spans="9:9" x14ac:dyDescent="0.3">
      <c r="I1563" s="29" t="str">
        <f>IFERROR(VLOOKUP(G1563,'Jobs to Benchmark'!#REF!,1,FALSE),"")</f>
        <v/>
      </c>
    </row>
    <row r="1564" spans="9:9" x14ac:dyDescent="0.3">
      <c r="I1564" s="29" t="str">
        <f>IFERROR(VLOOKUP(G1564,'Jobs to Benchmark'!#REF!,1,FALSE),"")</f>
        <v/>
      </c>
    </row>
    <row r="1565" spans="9:9" x14ac:dyDescent="0.3">
      <c r="I1565" s="29" t="str">
        <f>IFERROR(VLOOKUP(G1565,'Jobs to Benchmark'!#REF!,1,FALSE),"")</f>
        <v/>
      </c>
    </row>
    <row r="1566" spans="9:9" x14ac:dyDescent="0.3">
      <c r="I1566" s="29" t="str">
        <f>IFERROR(VLOOKUP(G1566,'Jobs to Benchmark'!#REF!,1,FALSE),"")</f>
        <v/>
      </c>
    </row>
    <row r="1567" spans="9:9" x14ac:dyDescent="0.3">
      <c r="I1567" s="29" t="str">
        <f>IFERROR(VLOOKUP(G1567,'Jobs to Benchmark'!#REF!,1,FALSE),"")</f>
        <v/>
      </c>
    </row>
    <row r="1568" spans="9:9" x14ac:dyDescent="0.3">
      <c r="I1568" s="29" t="str">
        <f>IFERROR(VLOOKUP(G1568,'Jobs to Benchmark'!#REF!,1,FALSE),"")</f>
        <v/>
      </c>
    </row>
    <row r="1569" spans="9:9" x14ac:dyDescent="0.3">
      <c r="I1569" s="29" t="str">
        <f>IFERROR(VLOOKUP(G1569,'Jobs to Benchmark'!#REF!,1,FALSE),"")</f>
        <v/>
      </c>
    </row>
    <row r="1570" spans="9:9" x14ac:dyDescent="0.3">
      <c r="I1570" s="29" t="str">
        <f>IFERROR(VLOOKUP(G1570,'Jobs to Benchmark'!#REF!,1,FALSE),"")</f>
        <v/>
      </c>
    </row>
    <row r="1571" spans="9:9" x14ac:dyDescent="0.3">
      <c r="I1571" s="29" t="str">
        <f>IFERROR(VLOOKUP(G1571,'Jobs to Benchmark'!#REF!,1,FALSE),"")</f>
        <v/>
      </c>
    </row>
    <row r="1572" spans="9:9" x14ac:dyDescent="0.3">
      <c r="I1572" s="29" t="str">
        <f>IFERROR(VLOOKUP(G1572,'Jobs to Benchmark'!#REF!,1,FALSE),"")</f>
        <v/>
      </c>
    </row>
    <row r="1573" spans="9:9" x14ac:dyDescent="0.3">
      <c r="I1573" s="29" t="str">
        <f>IFERROR(VLOOKUP(G1573,'Jobs to Benchmark'!#REF!,1,FALSE),"")</f>
        <v/>
      </c>
    </row>
    <row r="1574" spans="9:9" x14ac:dyDescent="0.3">
      <c r="I1574" s="29" t="str">
        <f>IFERROR(VLOOKUP(G1574,'Jobs to Benchmark'!#REF!,1,FALSE),"")</f>
        <v/>
      </c>
    </row>
    <row r="1575" spans="9:9" x14ac:dyDescent="0.3">
      <c r="I1575" s="29" t="str">
        <f>IFERROR(VLOOKUP(G1575,'Jobs to Benchmark'!#REF!,1,FALSE),"")</f>
        <v/>
      </c>
    </row>
    <row r="1576" spans="9:9" x14ac:dyDescent="0.3">
      <c r="I1576" s="29" t="str">
        <f>IFERROR(VLOOKUP(G1576,'Jobs to Benchmark'!#REF!,1,FALSE),"")</f>
        <v/>
      </c>
    </row>
    <row r="1577" spans="9:9" x14ac:dyDescent="0.3">
      <c r="I1577" s="29" t="str">
        <f>IFERROR(VLOOKUP(G1577,'Jobs to Benchmark'!#REF!,1,FALSE),"")</f>
        <v/>
      </c>
    </row>
    <row r="1578" spans="9:9" x14ac:dyDescent="0.3">
      <c r="I1578" s="29" t="str">
        <f>IFERROR(VLOOKUP(G1578,'Jobs to Benchmark'!#REF!,1,FALSE),"")</f>
        <v/>
      </c>
    </row>
    <row r="1579" spans="9:9" x14ac:dyDescent="0.3">
      <c r="I1579" s="29" t="str">
        <f>IFERROR(VLOOKUP(G1579,'Jobs to Benchmark'!#REF!,1,FALSE),"")</f>
        <v/>
      </c>
    </row>
    <row r="1580" spans="9:9" x14ac:dyDescent="0.3">
      <c r="I1580" s="29" t="str">
        <f>IFERROR(VLOOKUP(G1580,'Jobs to Benchmark'!#REF!,1,FALSE),"")</f>
        <v/>
      </c>
    </row>
    <row r="1581" spans="9:9" x14ac:dyDescent="0.3">
      <c r="I1581" s="29" t="str">
        <f>IFERROR(VLOOKUP(G1581,'Jobs to Benchmark'!#REF!,1,FALSE),"")</f>
        <v/>
      </c>
    </row>
    <row r="1582" spans="9:9" x14ac:dyDescent="0.3">
      <c r="I1582" s="29" t="str">
        <f>IFERROR(VLOOKUP(G1582,'Jobs to Benchmark'!#REF!,1,FALSE),"")</f>
        <v/>
      </c>
    </row>
    <row r="1583" spans="9:9" x14ac:dyDescent="0.3">
      <c r="I1583" s="29" t="str">
        <f>IFERROR(VLOOKUP(G1583,'Jobs to Benchmark'!#REF!,1,FALSE),"")</f>
        <v/>
      </c>
    </row>
    <row r="1584" spans="9:9" x14ac:dyDescent="0.3">
      <c r="I1584" s="29" t="str">
        <f>IFERROR(VLOOKUP(G1584,'Jobs to Benchmark'!#REF!,1,FALSE),"")</f>
        <v/>
      </c>
    </row>
    <row r="1585" spans="9:9" x14ac:dyDescent="0.3">
      <c r="I1585" s="29" t="str">
        <f>IFERROR(VLOOKUP(G1585,'Jobs to Benchmark'!#REF!,1,FALSE),"")</f>
        <v/>
      </c>
    </row>
    <row r="1586" spans="9:9" x14ac:dyDescent="0.3">
      <c r="I1586" s="29" t="str">
        <f>IFERROR(VLOOKUP(G1586,'Jobs to Benchmark'!#REF!,1,FALSE),"")</f>
        <v/>
      </c>
    </row>
    <row r="1587" spans="9:9" x14ac:dyDescent="0.3">
      <c r="I1587" s="29" t="str">
        <f>IFERROR(VLOOKUP(G1587,'Jobs to Benchmark'!#REF!,1,FALSE),"")</f>
        <v/>
      </c>
    </row>
    <row r="1588" spans="9:9" x14ac:dyDescent="0.3">
      <c r="I1588" s="29" t="str">
        <f>IFERROR(VLOOKUP(G1588,'Jobs to Benchmark'!#REF!,1,FALSE),"")</f>
        <v/>
      </c>
    </row>
    <row r="1589" spans="9:9" x14ac:dyDescent="0.3">
      <c r="I1589" s="29" t="str">
        <f>IFERROR(VLOOKUP(G1589,'Jobs to Benchmark'!#REF!,1,FALSE),"")</f>
        <v/>
      </c>
    </row>
    <row r="1590" spans="9:9" x14ac:dyDescent="0.3">
      <c r="I1590" s="29" t="str">
        <f>IFERROR(VLOOKUP(G1590,'Jobs to Benchmark'!#REF!,1,FALSE),"")</f>
        <v/>
      </c>
    </row>
    <row r="1591" spans="9:9" x14ac:dyDescent="0.3">
      <c r="I1591" s="29" t="str">
        <f>IFERROR(VLOOKUP(G1591,'Jobs to Benchmark'!#REF!,1,FALSE),"")</f>
        <v/>
      </c>
    </row>
    <row r="1592" spans="9:9" x14ac:dyDescent="0.3">
      <c r="I1592" s="29" t="str">
        <f>IFERROR(VLOOKUP(G1592,'Jobs to Benchmark'!#REF!,1,FALSE),"")</f>
        <v/>
      </c>
    </row>
    <row r="1593" spans="9:9" x14ac:dyDescent="0.3">
      <c r="I1593" s="29" t="str">
        <f>IFERROR(VLOOKUP(G1593,'Jobs to Benchmark'!#REF!,1,FALSE),"")</f>
        <v/>
      </c>
    </row>
    <row r="1594" spans="9:9" x14ac:dyDescent="0.3">
      <c r="I1594" s="29" t="str">
        <f>IFERROR(VLOOKUP(G1594,'Jobs to Benchmark'!#REF!,1,FALSE),"")</f>
        <v/>
      </c>
    </row>
    <row r="1595" spans="9:9" x14ac:dyDescent="0.3">
      <c r="I1595" s="29" t="str">
        <f>IFERROR(VLOOKUP(G1595,'Jobs to Benchmark'!#REF!,1,FALSE),"")</f>
        <v/>
      </c>
    </row>
    <row r="1596" spans="9:9" x14ac:dyDescent="0.3">
      <c r="I1596" s="29" t="str">
        <f>IFERROR(VLOOKUP(G1596,'Jobs to Benchmark'!#REF!,1,FALSE),"")</f>
        <v/>
      </c>
    </row>
    <row r="1597" spans="9:9" x14ac:dyDescent="0.3">
      <c r="I1597" s="29" t="str">
        <f>IFERROR(VLOOKUP(G1597,'Jobs to Benchmark'!#REF!,1,FALSE),"")</f>
        <v/>
      </c>
    </row>
    <row r="1598" spans="9:9" x14ac:dyDescent="0.3">
      <c r="I1598" s="29" t="str">
        <f>IFERROR(VLOOKUP(G1598,'Jobs to Benchmark'!#REF!,1,FALSE),"")</f>
        <v/>
      </c>
    </row>
    <row r="1599" spans="9:9" x14ac:dyDescent="0.3">
      <c r="I1599" s="29" t="str">
        <f>IFERROR(VLOOKUP(G1599,'Jobs to Benchmark'!#REF!,1,FALSE),"")</f>
        <v/>
      </c>
    </row>
  </sheetData>
  <sheetProtection algorithmName="SHA-512" hashValue="OedOy1HrQoM4PkVLHlLHeVK7QQFnWEIBVQRQKZ9yiKytq6WUeNpqBN3LlPRYWgdXdvOeAGWl+/QP+jnbAfyBgA==" saltValue="joqzmFF831wm2g3fLQzgrg==" spinCount="100000" sheet="1" objects="1" scenarios="1"/>
  <mergeCells count="4">
    <mergeCell ref="R4:U4"/>
    <mergeCell ref="N4:Q4"/>
    <mergeCell ref="A4:G4"/>
    <mergeCell ref="I4:M4"/>
  </mergeCells>
  <conditionalFormatting sqref="L6:L1003">
    <cfRule type="cellIs" dxfId="5" priority="4" operator="equal">
      <formula>"Above Band"</formula>
    </cfRule>
    <cfRule type="cellIs" dxfId="4" priority="5" operator="equal">
      <formula>"Within Band"</formula>
    </cfRule>
    <cfRule type="cellIs" dxfId="3" priority="6" operator="equal">
      <formula>"Below Band"</formula>
    </cfRule>
  </conditionalFormatting>
  <conditionalFormatting sqref="O6:O1003">
    <cfRule type="cellIs" dxfId="2" priority="2" operator="lessThan">
      <formula>0.8</formula>
    </cfRule>
  </conditionalFormatting>
  <conditionalFormatting sqref="P6:P1003">
    <cfRule type="cellIs" dxfId="1" priority="3" operator="lessThan">
      <formula>0.8</formula>
    </cfRule>
  </conditionalFormatting>
  <conditionalFormatting sqref="U6:U1003">
    <cfRule type="cellIs" dxfId="0" priority="1" operator="lessThan">
      <formula>0.8</formula>
    </cfRule>
  </conditionalFormatting>
  <pageMargins left="0.7" right="0.7" top="0.75" bottom="0.75" header="0.3" footer="0.3"/>
  <pageSetup orientation="portrait"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CACE-80BB-47FE-81A8-F0D2DBD22E4D}">
  <dimension ref="B5:N14"/>
  <sheetViews>
    <sheetView showGridLines="0" workbookViewId="0">
      <selection activeCell="D9" sqref="D9"/>
    </sheetView>
  </sheetViews>
  <sheetFormatPr defaultRowHeight="15.6" x14ac:dyDescent="0.3"/>
  <cols>
    <col min="1" max="1" width="8.88671875" style="2"/>
    <col min="2" max="2" width="30.44140625" style="2" bestFit="1" customWidth="1"/>
    <col min="3" max="3" width="23.21875" style="2" bestFit="1" customWidth="1"/>
    <col min="4" max="4" width="26.33203125" style="2" bestFit="1" customWidth="1"/>
    <col min="5" max="5" width="8.88671875" style="2"/>
    <col min="6" max="6" width="16.88671875" style="2" bestFit="1" customWidth="1"/>
    <col min="7" max="7" width="23.21875" style="2" bestFit="1" customWidth="1"/>
    <col min="8" max="8" width="26.33203125" style="2" bestFit="1" customWidth="1"/>
    <col min="9" max="9" width="6.21875" style="2" customWidth="1"/>
    <col min="10" max="10" width="16.88671875" style="2" bestFit="1" customWidth="1"/>
    <col min="11" max="11" width="23.21875" style="2" bestFit="1" customWidth="1"/>
    <col min="12" max="12" width="26.33203125" style="2" bestFit="1" customWidth="1"/>
    <col min="13" max="13" width="17.21875" style="2" bestFit="1" customWidth="1"/>
    <col min="14" max="14" width="18.88671875" style="2" bestFit="1" customWidth="1"/>
    <col min="15" max="16384" width="8.88671875" style="2"/>
  </cols>
  <sheetData>
    <row r="5" spans="2:14" s="53" customFormat="1" ht="22.8" x14ac:dyDescent="0.4">
      <c r="B5" s="53" t="s">
        <v>81</v>
      </c>
      <c r="F5" s="53" t="s">
        <v>79</v>
      </c>
      <c r="J5" s="53" t="s">
        <v>80</v>
      </c>
    </row>
    <row r="6" spans="2:14" s="6" customFormat="1" ht="31.2" x14ac:dyDescent="0.3">
      <c r="B6" s="2" t="s">
        <v>54</v>
      </c>
      <c r="C6" s="6" t="s">
        <v>53</v>
      </c>
      <c r="D6" s="6" t="s">
        <v>65</v>
      </c>
      <c r="F6" s="6" t="s">
        <v>54</v>
      </c>
      <c r="G6" s="6" t="s">
        <v>53</v>
      </c>
      <c r="H6" s="6" t="s">
        <v>65</v>
      </c>
      <c r="J6" s="2" t="s">
        <v>54</v>
      </c>
      <c r="K6" s="6" t="s">
        <v>53</v>
      </c>
      <c r="L6" s="6" t="s">
        <v>65</v>
      </c>
      <c r="M6" s="1"/>
      <c r="N6" s="1"/>
    </row>
    <row r="7" spans="2:14" x14ac:dyDescent="0.3">
      <c r="B7" s="3" t="s">
        <v>7</v>
      </c>
      <c r="C7" s="4">
        <v>1250</v>
      </c>
      <c r="D7" s="5">
        <v>0.67934782608695654</v>
      </c>
      <c r="F7" s="3" t="s">
        <v>32</v>
      </c>
      <c r="G7" s="4">
        <v>7070</v>
      </c>
      <c r="H7" s="5">
        <v>0.78874798711755234</v>
      </c>
      <c r="J7" s="3" t="s">
        <v>46</v>
      </c>
      <c r="K7" s="4">
        <v>7580</v>
      </c>
      <c r="L7" s="5">
        <v>1.0803597935958154</v>
      </c>
      <c r="M7" s="1"/>
      <c r="N7" s="1"/>
    </row>
    <row r="8" spans="2:14" x14ac:dyDescent="0.3">
      <c r="B8" s="3" t="s">
        <v>25</v>
      </c>
      <c r="C8" s="4">
        <v>5820</v>
      </c>
      <c r="D8" s="5">
        <v>0.89814814814814814</v>
      </c>
      <c r="F8" s="3" t="s">
        <v>50</v>
      </c>
      <c r="G8" s="4">
        <v>7580</v>
      </c>
      <c r="H8" s="5">
        <v>1.0803597935958154</v>
      </c>
      <c r="J8" s="3" t="s">
        <v>35</v>
      </c>
      <c r="K8" s="4">
        <v>7070</v>
      </c>
      <c r="L8" s="5">
        <v>0.78874798711755234</v>
      </c>
      <c r="M8" s="1"/>
      <c r="N8" s="1"/>
    </row>
    <row r="9" spans="2:14" x14ac:dyDescent="0.3">
      <c r="B9" s="3" t="s">
        <v>30</v>
      </c>
      <c r="C9" s="4">
        <v>3650</v>
      </c>
      <c r="D9" s="5">
        <v>0.85882352941176465</v>
      </c>
      <c r="F9" s="3" t="s">
        <v>51</v>
      </c>
      <c r="G9" s="4">
        <v>8750</v>
      </c>
      <c r="H9" s="5">
        <v>0.86982627247790312</v>
      </c>
      <c r="J9" s="3" t="s">
        <v>47</v>
      </c>
      <c r="K9" s="4">
        <v>8750</v>
      </c>
      <c r="L9" s="5">
        <v>0.86982627247790312</v>
      </c>
      <c r="M9" s="1"/>
      <c r="N9" s="1"/>
    </row>
    <row r="10" spans="2:14" x14ac:dyDescent="0.3">
      <c r="B10" s="3" t="s">
        <v>26</v>
      </c>
      <c r="C10" s="4">
        <v>4880</v>
      </c>
      <c r="D10" s="5">
        <v>1.1348837209302325</v>
      </c>
      <c r="F10" s="3" t="s">
        <v>55</v>
      </c>
      <c r="G10" s="4">
        <v>23400</v>
      </c>
      <c r="H10" s="5">
        <v>0.91297801773042364</v>
      </c>
      <c r="J10" s="3" t="s">
        <v>55</v>
      </c>
      <c r="K10" s="4">
        <v>23400</v>
      </c>
      <c r="L10" s="5">
        <v>0.91297801773042364</v>
      </c>
      <c r="M10" s="1"/>
      <c r="N10" s="1"/>
    </row>
    <row r="11" spans="2:14" x14ac:dyDescent="0.3">
      <c r="B11" s="3" t="s">
        <v>27</v>
      </c>
      <c r="C11" s="4">
        <v>2700</v>
      </c>
      <c r="D11" s="5">
        <v>1.0258358662613982</v>
      </c>
      <c r="J11" s="1"/>
      <c r="K11" s="1"/>
      <c r="L11" s="1"/>
      <c r="M11" s="1"/>
      <c r="N11" s="1"/>
    </row>
    <row r="12" spans="2:14" x14ac:dyDescent="0.3">
      <c r="B12" s="3" t="s">
        <v>28</v>
      </c>
      <c r="C12" s="4">
        <v>5100</v>
      </c>
      <c r="D12" s="5">
        <v>0.88082901554404147</v>
      </c>
    </row>
    <row r="13" spans="2:14" x14ac:dyDescent="0.3">
      <c r="B13" s="3" t="s">
        <v>55</v>
      </c>
      <c r="C13" s="4">
        <v>23400</v>
      </c>
      <c r="D13" s="5">
        <v>0.91297801773042353</v>
      </c>
    </row>
    <row r="14" spans="2:14" x14ac:dyDescent="0.3">
      <c r="B14" s="1"/>
      <c r="C14" s="1"/>
      <c r="D14" s="1"/>
    </row>
  </sheetData>
  <pageMargins left="0.7" right="0.7" top="0.75" bottom="0.75"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80A82-EA5B-4FF6-B75A-0903D73C5F6C}">
  <dimension ref="C2:C14"/>
  <sheetViews>
    <sheetView workbookViewId="0">
      <selection activeCell="C3" sqref="C3:C14"/>
    </sheetView>
  </sheetViews>
  <sheetFormatPr defaultRowHeight="14.4" x14ac:dyDescent="0.3"/>
  <sheetData>
    <row r="2" spans="3:3" x14ac:dyDescent="0.3">
      <c r="C2" t="s">
        <v>23</v>
      </c>
    </row>
    <row r="3" spans="3:3" x14ac:dyDescent="0.3">
      <c r="C3" t="s">
        <v>11</v>
      </c>
    </row>
    <row r="4" spans="3:3" x14ac:dyDescent="0.3">
      <c r="C4" t="s">
        <v>12</v>
      </c>
    </row>
    <row r="5" spans="3:3" x14ac:dyDescent="0.3">
      <c r="C5" t="s">
        <v>13</v>
      </c>
    </row>
    <row r="6" spans="3:3" x14ac:dyDescent="0.3">
      <c r="C6" t="s">
        <v>14</v>
      </c>
    </row>
    <row r="7" spans="3:3" x14ac:dyDescent="0.3">
      <c r="C7" t="s">
        <v>15</v>
      </c>
    </row>
    <row r="8" spans="3:3" x14ac:dyDescent="0.3">
      <c r="C8" t="s">
        <v>16</v>
      </c>
    </row>
    <row r="9" spans="3:3" x14ac:dyDescent="0.3">
      <c r="C9" t="s">
        <v>17</v>
      </c>
    </row>
    <row r="10" spans="3:3" x14ac:dyDescent="0.3">
      <c r="C10" t="s">
        <v>18</v>
      </c>
    </row>
    <row r="11" spans="3:3" x14ac:dyDescent="0.3">
      <c r="C11" t="s">
        <v>19</v>
      </c>
    </row>
    <row r="12" spans="3:3" x14ac:dyDescent="0.3">
      <c r="C12" t="s">
        <v>20</v>
      </c>
    </row>
    <row r="13" spans="3:3" x14ac:dyDescent="0.3">
      <c r="C13" t="s">
        <v>21</v>
      </c>
    </row>
    <row r="14" spans="3:3" x14ac:dyDescent="0.3">
      <c r="C14"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8B0348B01A1E4F900A2162A8F513B7" ma:contentTypeVersion="17" ma:contentTypeDescription="Create a new document." ma:contentTypeScope="" ma:versionID="4055bd294fc11e6c982fcec0dae061f9">
  <xsd:schema xmlns:xsd="http://www.w3.org/2001/XMLSchema" xmlns:xs="http://www.w3.org/2001/XMLSchema" xmlns:p="http://schemas.microsoft.com/office/2006/metadata/properties" xmlns:ns2="5204b22a-3e78-4a9a-889a-1c07f4e73ceb" xmlns:ns3="4bded0d9-a616-4b5e-a6a4-3143002f0f8f" targetNamespace="http://schemas.microsoft.com/office/2006/metadata/properties" ma:root="true" ma:fieldsID="cbe3cca0c6d8460b3f92e999d33314f2" ns2:_="" ns3:_="">
    <xsd:import namespace="5204b22a-3e78-4a9a-889a-1c07f4e73ceb"/>
    <xsd:import namespace="4bded0d9-a616-4b5e-a6a4-3143002f0f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4b22a-3e78-4a9a-889a-1c07f4e73c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04e4c5-ba99-4b2c-85c4-255a1e6f99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ded0d9-a616-4b5e-a6a4-3143002f0f8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595d440-b2b0-4cd1-ad60-eeeede97ad78}" ma:internalName="TaxCatchAll" ma:showField="CatchAllData" ma:web="4bded0d9-a616-4b5e-a6a4-3143002f0f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04b22a-3e78-4a9a-889a-1c07f4e73ceb">
      <Terms xmlns="http://schemas.microsoft.com/office/infopath/2007/PartnerControls"/>
    </lcf76f155ced4ddcb4097134ff3c332f>
    <TaxCatchAll xmlns="4bded0d9-a616-4b5e-a6a4-3143002f0f8f" xsi:nil="true"/>
  </documentManagement>
</p:properties>
</file>

<file path=customXml/itemProps1.xml><?xml version="1.0" encoding="utf-8"?>
<ds:datastoreItem xmlns:ds="http://schemas.openxmlformats.org/officeDocument/2006/customXml" ds:itemID="{506D45CF-2508-41AB-8707-94AD4C4A5890}">
  <ds:schemaRefs>
    <ds:schemaRef ds:uri="http://schemas.microsoft.com/sharepoint/v3/contenttype/forms"/>
  </ds:schemaRefs>
</ds:datastoreItem>
</file>

<file path=customXml/itemProps2.xml><?xml version="1.0" encoding="utf-8"?>
<ds:datastoreItem xmlns:ds="http://schemas.openxmlformats.org/officeDocument/2006/customXml" ds:itemID="{92E1FCF0-DC80-4036-A751-D928EA2D98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04b22a-3e78-4a9a-889a-1c07f4e73ceb"/>
    <ds:schemaRef ds:uri="4bded0d9-a616-4b5e-a6a4-3143002f0f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C3A2F7-B257-4C2E-B3B4-95178A1B25FB}">
  <ds:schemaRefs>
    <ds:schemaRef ds:uri="http://purl.org/dc/elements/1.1/"/>
    <ds:schemaRef ds:uri="5204b22a-3e78-4a9a-889a-1c07f4e73ceb"/>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4bded0d9-a616-4b5e-a6a4-3143002f0f8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Jobs to Benchmark</vt:lpstr>
      <vt:lpstr>Employee Comp Analysis</vt:lpstr>
      <vt:lpstr>Summary Results</vt:lpstr>
      <vt:lpstr>Details</vt:lpstr>
      <vt:lpstr>education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Arnott</dc:creator>
  <cp:lastModifiedBy>Stephanie McCleskey</cp:lastModifiedBy>
  <dcterms:created xsi:type="dcterms:W3CDTF">2023-08-09T16:10:09Z</dcterms:created>
  <dcterms:modified xsi:type="dcterms:W3CDTF">2023-08-22T17:55:30Z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0x010100A48B0348B01A1E4F900A2162A8F513B7</vt:lpwstr>
  </property>
  <property fmtid="{D5CDD505-2E9C-101B-9397-08002B2CF9AE}" pid="3" name="MediaServiceImageTags">
    <vt:lpwstr/>
  </property>
</Properties>
</file>